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620" windowWidth="20115" windowHeight="8010"/>
  </bookViews>
  <sheets>
    <sheet name="tháng 4" sheetId="20" r:id="rId1"/>
  </sheets>
  <calcPr calcId="144525"/>
</workbook>
</file>

<file path=xl/calcChain.xml><?xml version="1.0" encoding="utf-8"?>
<calcChain xmlns="http://schemas.openxmlformats.org/spreadsheetml/2006/main">
  <c r="D48" i="20" l="1"/>
  <c r="D49" i="20"/>
  <c r="D18" i="20"/>
  <c r="J94" i="20"/>
  <c r="K94" i="20" s="1"/>
  <c r="D94" i="20"/>
  <c r="E94" i="20" s="1"/>
  <c r="J93" i="20"/>
  <c r="L93" i="20" s="1"/>
  <c r="D93" i="20"/>
  <c r="E93" i="20" s="1"/>
  <c r="J92" i="20"/>
  <c r="K92" i="20" s="1"/>
  <c r="D92" i="20"/>
  <c r="E92" i="20" s="1"/>
  <c r="J91" i="20"/>
  <c r="L91" i="20" s="1"/>
  <c r="D91" i="20"/>
  <c r="E91" i="20" s="1"/>
  <c r="J90" i="20"/>
  <c r="K90" i="20" s="1"/>
  <c r="D90" i="20"/>
  <c r="E90" i="20" s="1"/>
  <c r="J89" i="20"/>
  <c r="L89" i="20" s="1"/>
  <c r="D89" i="20"/>
  <c r="E89" i="20" s="1"/>
  <c r="J88" i="20"/>
  <c r="K88" i="20" s="1"/>
  <c r="D88" i="20"/>
  <c r="E88" i="20" s="1"/>
  <c r="J87" i="20"/>
  <c r="L87" i="20" s="1"/>
  <c r="D87" i="20"/>
  <c r="E87" i="20" s="1"/>
  <c r="L86" i="20"/>
  <c r="K86" i="20"/>
  <c r="M86" i="20" s="1"/>
  <c r="D86" i="20"/>
  <c r="E86" i="20" s="1"/>
  <c r="J85" i="20"/>
  <c r="K85" i="20" s="1"/>
  <c r="D85" i="20"/>
  <c r="E85" i="20" s="1"/>
  <c r="J84" i="20"/>
  <c r="L84" i="20" s="1"/>
  <c r="D84" i="20"/>
  <c r="E84" i="20" s="1"/>
  <c r="J83" i="20"/>
  <c r="K83" i="20" s="1"/>
  <c r="D83" i="20"/>
  <c r="E83" i="20" s="1"/>
  <c r="J82" i="20"/>
  <c r="L82" i="20" s="1"/>
  <c r="D82" i="20"/>
  <c r="E82" i="20" s="1"/>
  <c r="J81" i="20"/>
  <c r="K81" i="20" s="1"/>
  <c r="D81" i="20"/>
  <c r="E81" i="20" s="1"/>
  <c r="J80" i="20"/>
  <c r="L80" i="20" s="1"/>
  <c r="D80" i="20"/>
  <c r="E80" i="20" s="1"/>
  <c r="J79" i="20"/>
  <c r="K79" i="20" s="1"/>
  <c r="D79" i="20"/>
  <c r="E79" i="20" s="1"/>
  <c r="J78" i="20"/>
  <c r="L78" i="20" s="1"/>
  <c r="D78" i="20"/>
  <c r="E78" i="20" s="1"/>
  <c r="J77" i="20"/>
  <c r="K77" i="20" s="1"/>
  <c r="D77" i="20"/>
  <c r="E77" i="20" s="1"/>
  <c r="J76" i="20"/>
  <c r="L76" i="20" s="1"/>
  <c r="D76" i="20"/>
  <c r="E76" i="20" s="1"/>
  <c r="J75" i="20"/>
  <c r="K75" i="20" s="1"/>
  <c r="D75" i="20"/>
  <c r="E75" i="20" s="1"/>
  <c r="J74" i="20"/>
  <c r="L74" i="20" s="1"/>
  <c r="D74" i="20"/>
  <c r="E74" i="20" s="1"/>
  <c r="J73" i="20"/>
  <c r="K73" i="20" s="1"/>
  <c r="D73" i="20"/>
  <c r="E73" i="20" s="1"/>
  <c r="J72" i="20"/>
  <c r="L72" i="20" s="1"/>
  <c r="D72" i="20"/>
  <c r="E72" i="20" s="1"/>
  <c r="J71" i="20"/>
  <c r="K71" i="20" s="1"/>
  <c r="D71" i="20"/>
  <c r="E71" i="20" s="1"/>
  <c r="J70" i="20"/>
  <c r="L70" i="20" s="1"/>
  <c r="D70" i="20"/>
  <c r="E70" i="20" s="1"/>
  <c r="J69" i="20"/>
  <c r="K69" i="20" s="1"/>
  <c r="D69" i="20"/>
  <c r="E69" i="20" s="1"/>
  <c r="J68" i="20"/>
  <c r="L68" i="20" s="1"/>
  <c r="D68" i="20"/>
  <c r="E68" i="20" s="1"/>
  <c r="J67" i="20"/>
  <c r="K67" i="20" s="1"/>
  <c r="D67" i="20"/>
  <c r="E67" i="20" s="1"/>
  <c r="J66" i="20"/>
  <c r="L66" i="20" s="1"/>
  <c r="D66" i="20"/>
  <c r="E66" i="20" s="1"/>
  <c r="J65" i="20"/>
  <c r="K65" i="20" s="1"/>
  <c r="D65" i="20"/>
  <c r="E65" i="20" s="1"/>
  <c r="J64" i="20"/>
  <c r="L64" i="20" s="1"/>
  <c r="D64" i="20"/>
  <c r="E64" i="20" s="1"/>
  <c r="J63" i="20"/>
  <c r="K63" i="20" s="1"/>
  <c r="D63" i="20"/>
  <c r="E63" i="20" s="1"/>
  <c r="J62" i="20"/>
  <c r="L62" i="20" s="1"/>
  <c r="D62" i="20"/>
  <c r="E62" i="20" s="1"/>
  <c r="J61" i="20"/>
  <c r="K61" i="20" s="1"/>
  <c r="D61" i="20"/>
  <c r="E61" i="20" s="1"/>
  <c r="J60" i="20"/>
  <c r="L60" i="20" s="1"/>
  <c r="D60" i="20"/>
  <c r="E60" i="20" s="1"/>
  <c r="J59" i="20"/>
  <c r="K59" i="20" s="1"/>
  <c r="D59" i="20"/>
  <c r="E59" i="20" s="1"/>
  <c r="J58" i="20"/>
  <c r="L58" i="20" s="1"/>
  <c r="D58" i="20"/>
  <c r="E58" i="20" s="1"/>
  <c r="J57" i="20"/>
  <c r="K57" i="20" s="1"/>
  <c r="D57" i="20"/>
  <c r="E57" i="20" s="1"/>
  <c r="J56" i="20"/>
  <c r="L56" i="20" s="1"/>
  <c r="D56" i="20"/>
  <c r="E56" i="20" s="1"/>
  <c r="J55" i="20"/>
  <c r="K55" i="20" s="1"/>
  <c r="D55" i="20"/>
  <c r="E55" i="20" s="1"/>
  <c r="J54" i="20"/>
  <c r="L54" i="20" s="1"/>
  <c r="D54" i="20"/>
  <c r="E54" i="20" s="1"/>
  <c r="J53" i="20"/>
  <c r="K53" i="20" s="1"/>
  <c r="D53" i="20"/>
  <c r="E53" i="20" s="1"/>
  <c r="J52" i="20"/>
  <c r="L52" i="20" s="1"/>
  <c r="D52" i="20"/>
  <c r="E52" i="20" s="1"/>
  <c r="J51" i="20"/>
  <c r="K51" i="20" s="1"/>
  <c r="D51" i="20"/>
  <c r="E51" i="20" s="1"/>
  <c r="J50" i="20"/>
  <c r="L50" i="20" s="1"/>
  <c r="D50" i="20"/>
  <c r="E50" i="20" s="1"/>
  <c r="J49" i="20"/>
  <c r="K49" i="20" s="1"/>
  <c r="E49" i="20"/>
  <c r="J48" i="20"/>
  <c r="L48" i="20" s="1"/>
  <c r="E48" i="20"/>
  <c r="J47" i="20"/>
  <c r="K47" i="20" s="1"/>
  <c r="D47" i="20"/>
  <c r="E47" i="20" s="1"/>
  <c r="J46" i="20"/>
  <c r="L46" i="20" s="1"/>
  <c r="D46" i="20"/>
  <c r="E46" i="20" s="1"/>
  <c r="J45" i="20"/>
  <c r="K45" i="20" s="1"/>
  <c r="D45" i="20"/>
  <c r="E45" i="20" s="1"/>
  <c r="J44" i="20"/>
  <c r="L44" i="20" s="1"/>
  <c r="D44" i="20"/>
  <c r="E44" i="20" s="1"/>
  <c r="J43" i="20"/>
  <c r="K43" i="20" s="1"/>
  <c r="D43" i="20"/>
  <c r="E43" i="20" s="1"/>
  <c r="J42" i="20"/>
  <c r="L42" i="20" s="1"/>
  <c r="D42" i="20"/>
  <c r="E42" i="20" s="1"/>
  <c r="J41" i="20"/>
  <c r="K41" i="20" s="1"/>
  <c r="D41" i="20"/>
  <c r="E41" i="20" s="1"/>
  <c r="J40" i="20"/>
  <c r="L40" i="20" s="1"/>
  <c r="D40" i="20"/>
  <c r="E40" i="20" s="1"/>
  <c r="J39" i="20"/>
  <c r="K39" i="20" s="1"/>
  <c r="D39" i="20"/>
  <c r="E39" i="20" s="1"/>
  <c r="J38" i="20"/>
  <c r="L38" i="20" s="1"/>
  <c r="D38" i="20"/>
  <c r="E38" i="20" s="1"/>
  <c r="J37" i="20"/>
  <c r="K37" i="20" s="1"/>
  <c r="D37" i="20"/>
  <c r="E37" i="20" s="1"/>
  <c r="J36" i="20"/>
  <c r="L36" i="20" s="1"/>
  <c r="D36" i="20"/>
  <c r="E36" i="20" s="1"/>
  <c r="J35" i="20"/>
  <c r="K35" i="20" s="1"/>
  <c r="D35" i="20"/>
  <c r="E35" i="20" s="1"/>
  <c r="J34" i="20"/>
  <c r="L34" i="20" s="1"/>
  <c r="D34" i="20"/>
  <c r="E34" i="20" s="1"/>
  <c r="J33" i="20"/>
  <c r="K33" i="20" s="1"/>
  <c r="D33" i="20"/>
  <c r="E33" i="20" s="1"/>
  <c r="J32" i="20"/>
  <c r="L32" i="20" s="1"/>
  <c r="D32" i="20"/>
  <c r="E32" i="20" s="1"/>
  <c r="J31" i="20"/>
  <c r="K31" i="20" s="1"/>
  <c r="D31" i="20"/>
  <c r="E31" i="20" s="1"/>
  <c r="J30" i="20"/>
  <c r="L30" i="20" s="1"/>
  <c r="D30" i="20"/>
  <c r="E30" i="20" s="1"/>
  <c r="J29" i="20"/>
  <c r="K29" i="20" s="1"/>
  <c r="D29" i="20"/>
  <c r="E29" i="20" s="1"/>
  <c r="J28" i="20"/>
  <c r="L28" i="20" s="1"/>
  <c r="D28" i="20"/>
  <c r="E28" i="20" s="1"/>
  <c r="J27" i="20"/>
  <c r="K27" i="20" s="1"/>
  <c r="D27" i="20"/>
  <c r="E27" i="20" s="1"/>
  <c r="J26" i="20"/>
  <c r="L26" i="20" s="1"/>
  <c r="D26" i="20"/>
  <c r="E26" i="20" s="1"/>
  <c r="J25" i="20"/>
  <c r="K25" i="20" s="1"/>
  <c r="D25" i="20"/>
  <c r="E25" i="20" s="1"/>
  <c r="J24" i="20"/>
  <c r="L24" i="20" s="1"/>
  <c r="D24" i="20"/>
  <c r="E24" i="20" s="1"/>
  <c r="J23" i="20"/>
  <c r="K23" i="20" s="1"/>
  <c r="D23" i="20"/>
  <c r="E23" i="20" s="1"/>
  <c r="J22" i="20"/>
  <c r="K22" i="20" s="1"/>
  <c r="D22" i="20"/>
  <c r="E22" i="20" s="1"/>
  <c r="J21" i="20"/>
  <c r="L21" i="20" s="1"/>
  <c r="D21" i="20"/>
  <c r="E21" i="20" s="1"/>
  <c r="J20" i="20"/>
  <c r="K20" i="20" s="1"/>
  <c r="D20" i="20"/>
  <c r="E20" i="20" s="1"/>
  <c r="J19" i="20"/>
  <c r="L19" i="20" s="1"/>
  <c r="D19" i="20"/>
  <c r="E19" i="20" s="1"/>
  <c r="J18" i="20"/>
  <c r="K18" i="20" s="1"/>
  <c r="E18" i="20"/>
  <c r="J17" i="20"/>
  <c r="L17" i="20" s="1"/>
  <c r="D17" i="20"/>
  <c r="E17" i="20" s="1"/>
  <c r="J16" i="20"/>
  <c r="K16" i="20" s="1"/>
  <c r="D16" i="20"/>
  <c r="E16" i="20" s="1"/>
  <c r="Q15" i="20"/>
  <c r="J15" i="20"/>
  <c r="D15" i="20"/>
  <c r="E15" i="20" s="1"/>
  <c r="K93" i="20" l="1"/>
  <c r="M93" i="20" s="1"/>
  <c r="K87" i="20"/>
  <c r="M87" i="20" s="1"/>
  <c r="K84" i="20"/>
  <c r="M84" i="20" s="1"/>
  <c r="K76" i="20"/>
  <c r="M76" i="20" s="1"/>
  <c r="K70" i="20"/>
  <c r="M70" i="20" s="1"/>
  <c r="K64" i="20"/>
  <c r="M64" i="20" s="1"/>
  <c r="L59" i="20"/>
  <c r="M59" i="20" s="1"/>
  <c r="K52" i="20"/>
  <c r="M52" i="20" s="1"/>
  <c r="K46" i="20"/>
  <c r="M46" i="20" s="1"/>
  <c r="K40" i="20"/>
  <c r="M40" i="20" s="1"/>
  <c r="L35" i="20"/>
  <c r="K30" i="20"/>
  <c r="M30" i="20" s="1"/>
  <c r="K24" i="20"/>
  <c r="M24" i="20" s="1"/>
  <c r="K17" i="20"/>
  <c r="M17" i="20" s="1"/>
  <c r="K21" i="20"/>
  <c r="M21" i="20" s="1"/>
  <c r="L27" i="20"/>
  <c r="M27" i="20" s="1"/>
  <c r="K32" i="20"/>
  <c r="M32" i="20" s="1"/>
  <c r="M35" i="20"/>
  <c r="K38" i="20"/>
  <c r="M38" i="20" s="1"/>
  <c r="L43" i="20"/>
  <c r="M43" i="20" s="1"/>
  <c r="K50" i="20"/>
  <c r="M50" i="20" s="1"/>
  <c r="K56" i="20"/>
  <c r="M56" i="20" s="1"/>
  <c r="K62" i="20"/>
  <c r="M62" i="20" s="1"/>
  <c r="L67" i="20"/>
  <c r="M67" i="20" s="1"/>
  <c r="K72" i="20"/>
  <c r="M72" i="20" s="1"/>
  <c r="K82" i="20"/>
  <c r="M82" i="20" s="1"/>
  <c r="L90" i="20"/>
  <c r="M90" i="20" s="1"/>
  <c r="K19" i="20"/>
  <c r="M19" i="20" s="1"/>
  <c r="L23" i="20"/>
  <c r="M23" i="20" s="1"/>
  <c r="K26" i="20"/>
  <c r="M26" i="20" s="1"/>
  <c r="K28" i="20"/>
  <c r="M28" i="20" s="1"/>
  <c r="L31" i="20"/>
  <c r="M31" i="20" s="1"/>
  <c r="K34" i="20"/>
  <c r="M34" i="20" s="1"/>
  <c r="K36" i="20"/>
  <c r="M36" i="20" s="1"/>
  <c r="L39" i="20"/>
  <c r="M39" i="20" s="1"/>
  <c r="K42" i="20"/>
  <c r="M42" i="20" s="1"/>
  <c r="K44" i="20"/>
  <c r="M44" i="20" s="1"/>
  <c r="L47" i="20"/>
  <c r="M47" i="20" s="1"/>
  <c r="L55" i="20"/>
  <c r="M55" i="20" s="1"/>
  <c r="K58" i="20"/>
  <c r="M58" i="20" s="1"/>
  <c r="K60" i="20"/>
  <c r="M60" i="20" s="1"/>
  <c r="L63" i="20"/>
  <c r="M63" i="20" s="1"/>
  <c r="K66" i="20"/>
  <c r="M66" i="20" s="1"/>
  <c r="K68" i="20"/>
  <c r="M68" i="20" s="1"/>
  <c r="L71" i="20"/>
  <c r="M71" i="20" s="1"/>
  <c r="K74" i="20"/>
  <c r="M74" i="20" s="1"/>
  <c r="L79" i="20"/>
  <c r="M79" i="20" s="1"/>
  <c r="K48" i="20"/>
  <c r="M48" i="20" s="1"/>
  <c r="L51" i="20"/>
  <c r="M51" i="20" s="1"/>
  <c r="K54" i="20"/>
  <c r="M54" i="20" s="1"/>
  <c r="L75" i="20"/>
  <c r="M75" i="20" s="1"/>
  <c r="K78" i="20"/>
  <c r="M78" i="20" s="1"/>
  <c r="K80" i="20"/>
  <c r="M80" i="20" s="1"/>
  <c r="L83" i="20"/>
  <c r="M83" i="20" s="1"/>
  <c r="K89" i="20"/>
  <c r="M89" i="20" s="1"/>
  <c r="K91" i="20"/>
  <c r="M91" i="20" s="1"/>
  <c r="F15" i="20"/>
  <c r="F18" i="20"/>
  <c r="F19" i="20"/>
  <c r="N19" i="20" s="1"/>
  <c r="F22" i="20"/>
  <c r="F23" i="20"/>
  <c r="F25" i="20"/>
  <c r="F26" i="20"/>
  <c r="N26" i="20" s="1"/>
  <c r="F28" i="20"/>
  <c r="N28" i="20" s="1"/>
  <c r="F31" i="20"/>
  <c r="F33" i="20"/>
  <c r="F34" i="20"/>
  <c r="N34" i="20" s="1"/>
  <c r="F36" i="20"/>
  <c r="F39" i="20"/>
  <c r="F41" i="20"/>
  <c r="F42" i="20"/>
  <c r="N42" i="20" s="1"/>
  <c r="F44" i="20"/>
  <c r="F47" i="20"/>
  <c r="F49" i="20"/>
  <c r="N50" i="20"/>
  <c r="F50" i="20"/>
  <c r="F52" i="20"/>
  <c r="N52" i="20" s="1"/>
  <c r="F55" i="20"/>
  <c r="F57" i="20"/>
  <c r="F58" i="20"/>
  <c r="N58" i="20" s="1"/>
  <c r="F60" i="20"/>
  <c r="N60" i="20" s="1"/>
  <c r="F63" i="20"/>
  <c r="F65" i="20"/>
  <c r="F66" i="20"/>
  <c r="N66" i="20" s="1"/>
  <c r="N68" i="20"/>
  <c r="F68" i="20"/>
  <c r="F71" i="20"/>
  <c r="F73" i="20"/>
  <c r="N74" i="20"/>
  <c r="F74" i="20"/>
  <c r="F76" i="20"/>
  <c r="N76" i="20" s="1"/>
  <c r="F79" i="20"/>
  <c r="F81" i="20"/>
  <c r="F82" i="20"/>
  <c r="F84" i="20"/>
  <c r="N84" i="20" s="1"/>
  <c r="N87" i="20"/>
  <c r="F87" i="20"/>
  <c r="F90" i="20"/>
  <c r="F92" i="20"/>
  <c r="F93" i="20"/>
  <c r="N93" i="20" s="1"/>
  <c r="F16" i="20"/>
  <c r="F17" i="20"/>
  <c r="N17" i="20" s="1"/>
  <c r="F20" i="20"/>
  <c r="F21" i="20"/>
  <c r="F24" i="20"/>
  <c r="N24" i="20" s="1"/>
  <c r="F27" i="20"/>
  <c r="F29" i="20"/>
  <c r="G29" i="20" s="1"/>
  <c r="F30" i="20"/>
  <c r="N30" i="20" s="1"/>
  <c r="F32" i="20"/>
  <c r="F35" i="20"/>
  <c r="N35" i="20" s="1"/>
  <c r="F37" i="20"/>
  <c r="F38" i="20"/>
  <c r="N38" i="20" s="1"/>
  <c r="F40" i="20"/>
  <c r="N40" i="20" s="1"/>
  <c r="F43" i="20"/>
  <c r="G43" i="20" s="1"/>
  <c r="F45" i="20"/>
  <c r="F46" i="20"/>
  <c r="N46" i="20" s="1"/>
  <c r="F48" i="20"/>
  <c r="F51" i="20"/>
  <c r="F53" i="20"/>
  <c r="F54" i="20"/>
  <c r="N54" i="20" s="1"/>
  <c r="F56" i="20"/>
  <c r="N56" i="20" s="1"/>
  <c r="F59" i="20"/>
  <c r="F61" i="20"/>
  <c r="F62" i="20"/>
  <c r="N62" i="20" s="1"/>
  <c r="F64" i="20"/>
  <c r="N64" i="20" s="1"/>
  <c r="F67" i="20"/>
  <c r="F69" i="20"/>
  <c r="G69" i="20" s="1"/>
  <c r="F70" i="20"/>
  <c r="N70" i="20" s="1"/>
  <c r="F72" i="20"/>
  <c r="N72" i="20" s="1"/>
  <c r="F75" i="20"/>
  <c r="F77" i="20"/>
  <c r="F78" i="20"/>
  <c r="F80" i="20"/>
  <c r="N80" i="20" s="1"/>
  <c r="F83" i="20"/>
  <c r="F85" i="20"/>
  <c r="F86" i="20"/>
  <c r="N86" i="20" s="1"/>
  <c r="F88" i="20"/>
  <c r="F89" i="20"/>
  <c r="N89" i="20" s="1"/>
  <c r="F91" i="20"/>
  <c r="F94" i="20"/>
  <c r="G16" i="20"/>
  <c r="G20" i="20"/>
  <c r="G87" i="20"/>
  <c r="L15" i="20"/>
  <c r="L16" i="20"/>
  <c r="M16" i="20" s="1"/>
  <c r="N16" i="20" s="1"/>
  <c r="L18" i="20"/>
  <c r="M18" i="20" s="1"/>
  <c r="N18" i="20" s="1"/>
  <c r="L20" i="20"/>
  <c r="M20" i="20" s="1"/>
  <c r="N20" i="20" s="1"/>
  <c r="L22" i="20"/>
  <c r="M22" i="20" s="1"/>
  <c r="N22" i="20" s="1"/>
  <c r="L88" i="20"/>
  <c r="M88" i="20" s="1"/>
  <c r="L92" i="20"/>
  <c r="M92" i="20" s="1"/>
  <c r="N92" i="20" s="1"/>
  <c r="G24" i="20"/>
  <c r="G28" i="20"/>
  <c r="G32" i="20"/>
  <c r="G36" i="20"/>
  <c r="G40" i="20"/>
  <c r="G44" i="20"/>
  <c r="G48" i="20"/>
  <c r="G52" i="20"/>
  <c r="G56" i="20"/>
  <c r="G60" i="20"/>
  <c r="G64" i="20"/>
  <c r="G68" i="20"/>
  <c r="G72" i="20"/>
  <c r="G76" i="20"/>
  <c r="G80" i="20"/>
  <c r="G84" i="20"/>
  <c r="K15" i="20"/>
  <c r="G23" i="20"/>
  <c r="G25" i="20"/>
  <c r="L25" i="20"/>
  <c r="M25" i="20" s="1"/>
  <c r="N25" i="20" s="1"/>
  <c r="G26" i="20"/>
  <c r="G27" i="20"/>
  <c r="L29" i="20"/>
  <c r="M29" i="20" s="1"/>
  <c r="N29" i="20" s="1"/>
  <c r="G30" i="20"/>
  <c r="G31" i="20"/>
  <c r="G33" i="20"/>
  <c r="L33" i="20"/>
  <c r="M33" i="20" s="1"/>
  <c r="N33" i="20" s="1"/>
  <c r="G34" i="20"/>
  <c r="G35" i="20"/>
  <c r="G37" i="20"/>
  <c r="L37" i="20"/>
  <c r="M37" i="20" s="1"/>
  <c r="N37" i="20" s="1"/>
  <c r="G38" i="20"/>
  <c r="G39" i="20"/>
  <c r="G41" i="20"/>
  <c r="L41" i="20"/>
  <c r="M41" i="20" s="1"/>
  <c r="N41" i="20" s="1"/>
  <c r="G42" i="20"/>
  <c r="G45" i="20"/>
  <c r="L45" i="20"/>
  <c r="M45" i="20" s="1"/>
  <c r="N45" i="20" s="1"/>
  <c r="G46" i="20"/>
  <c r="G47" i="20"/>
  <c r="G49" i="20"/>
  <c r="L49" i="20"/>
  <c r="M49" i="20" s="1"/>
  <c r="N49" i="20" s="1"/>
  <c r="G50" i="20"/>
  <c r="G51" i="20"/>
  <c r="G53" i="20"/>
  <c r="L53" i="20"/>
  <c r="M53" i="20" s="1"/>
  <c r="N53" i="20" s="1"/>
  <c r="G54" i="20"/>
  <c r="G55" i="20"/>
  <c r="G57" i="20"/>
  <c r="L57" i="20"/>
  <c r="M57" i="20" s="1"/>
  <c r="N57" i="20" s="1"/>
  <c r="G58" i="20"/>
  <c r="G59" i="20"/>
  <c r="G61" i="20"/>
  <c r="L61" i="20"/>
  <c r="M61" i="20" s="1"/>
  <c r="N61" i="20" s="1"/>
  <c r="G62" i="20"/>
  <c r="G63" i="20"/>
  <c r="G65" i="20"/>
  <c r="L65" i="20"/>
  <c r="M65" i="20" s="1"/>
  <c r="N65" i="20" s="1"/>
  <c r="G66" i="20"/>
  <c r="G67" i="20"/>
  <c r="L69" i="20"/>
  <c r="M69" i="20" s="1"/>
  <c r="N69" i="20" s="1"/>
  <c r="G70" i="20"/>
  <c r="G71" i="20"/>
  <c r="G73" i="20"/>
  <c r="L73" i="20"/>
  <c r="M73" i="20" s="1"/>
  <c r="N73" i="20" s="1"/>
  <c r="G74" i="20"/>
  <c r="G75" i="20"/>
  <c r="G77" i="20"/>
  <c r="L77" i="20"/>
  <c r="M77" i="20" s="1"/>
  <c r="N77" i="20" s="1"/>
  <c r="G78" i="20"/>
  <c r="G79" i="20"/>
  <c r="G81" i="20"/>
  <c r="L81" i="20"/>
  <c r="M81" i="20" s="1"/>
  <c r="N81" i="20" s="1"/>
  <c r="G82" i="20"/>
  <c r="G83" i="20"/>
  <c r="G85" i="20"/>
  <c r="L85" i="20"/>
  <c r="M85" i="20" s="1"/>
  <c r="N85" i="20" s="1"/>
  <c r="G88" i="20"/>
  <c r="G90" i="20"/>
  <c r="G92" i="20"/>
  <c r="L94" i="20"/>
  <c r="M94" i="20" s="1"/>
  <c r="G93" i="20"/>
  <c r="M15" i="20" l="1"/>
  <c r="N15" i="20" s="1"/>
  <c r="N44" i="20"/>
  <c r="N94" i="20"/>
  <c r="N78" i="20"/>
  <c r="N36" i="20"/>
  <c r="N59" i="20"/>
  <c r="N32" i="20"/>
  <c r="N21" i="20"/>
  <c r="N91" i="20"/>
  <c r="N82" i="20"/>
  <c r="N48" i="20"/>
  <c r="N90" i="20"/>
  <c r="N83" i="20"/>
  <c r="N79" i="20"/>
  <c r="N75" i="20"/>
  <c r="N71" i="20"/>
  <c r="N67" i="20"/>
  <c r="N63" i="20"/>
  <c r="N55" i="20"/>
  <c r="N51" i="20"/>
  <c r="N47" i="20"/>
  <c r="N43" i="20"/>
  <c r="N39" i="20"/>
  <c r="N31" i="20"/>
  <c r="N27" i="20"/>
  <c r="N23" i="20"/>
  <c r="N88" i="20"/>
  <c r="G94" i="20"/>
  <c r="G86" i="20"/>
  <c r="G91" i="20"/>
  <c r="G15" i="20"/>
  <c r="G21" i="20"/>
  <c r="G19" i="20"/>
  <c r="G17" i="20"/>
  <c r="G22" i="20"/>
  <c r="G18" i="20"/>
  <c r="G89" i="20"/>
</calcChain>
</file>

<file path=xl/sharedStrings.xml><?xml version="1.0" encoding="utf-8"?>
<sst xmlns="http://schemas.openxmlformats.org/spreadsheetml/2006/main" count="116" uniqueCount="112">
  <si>
    <t>TRƯỜNG ĐẠI HỌC SƯ PHẠM KỸ THUẬT TP. HCM</t>
  </si>
  <si>
    <r>
      <t>BAN Q</t>
    </r>
    <r>
      <rPr>
        <b/>
        <u/>
        <sz val="13"/>
        <rFont val="Times New Roman"/>
        <family val="1"/>
      </rPr>
      <t>UẢN LÝ KÝ T</t>
    </r>
    <r>
      <rPr>
        <b/>
        <sz val="13"/>
        <rFont val="Times New Roman"/>
        <family val="1"/>
      </rPr>
      <t>ÚC XÁ</t>
    </r>
  </si>
  <si>
    <t xml:space="preserve">  DANH SÁCH NỘP TIỀN ĐIỆN NƯỚC SINH HOẠT  CƠ SỞ I</t>
  </si>
  <si>
    <t xml:space="preserve">Giá tiền điện sinh hoạt: </t>
  </si>
  <si>
    <t>0-&gt;100 kw/h</t>
  </si>
  <si>
    <t>401-&gt;600 kw/h</t>
  </si>
  <si>
    <t>101-&gt;200 kw/h</t>
  </si>
  <si>
    <t>601-&gt;800kw/h</t>
  </si>
  <si>
    <t>201-&gt;400 kw/h</t>
  </si>
  <si>
    <t>801-&gt;…..kw/h</t>
  </si>
  <si>
    <t>Giá tiền nước theo công văn số: 1376/CNTĐ-TCHC của Công ty CP cấp nước Thủ Đức:</t>
  </si>
  <si>
    <t>Giá tiền nước trong định mức: 4 m3 /SV x 6.000đ</t>
  </si>
  <si>
    <r>
      <t>Giá tiền nước vượt định mức: 1 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 xml:space="preserve">  x 13.000đ</t>
    </r>
  </si>
  <si>
    <t>Phòng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</si>
  <si>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</si>
  <si>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</si>
  <si>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</si>
  <si>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</si>
  <si>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</si>
  <si>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</si>
  <si>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</t>
  </si>
  <si>
    <t>VAT</t>
  </si>
  <si>
    <t>Trong định mức</t>
  </si>
  <si>
    <t>Vượt định mức</t>
  </si>
  <si>
    <t>D101</t>
  </si>
  <si>
    <t>D102</t>
  </si>
  <si>
    <t>D 103</t>
  </si>
  <si>
    <t>D 104</t>
  </si>
  <si>
    <t>D 105</t>
  </si>
  <si>
    <t>D 106</t>
  </si>
  <si>
    <t>D 107</t>
  </si>
  <si>
    <t>D 108</t>
  </si>
  <si>
    <t>D 109</t>
  </si>
  <si>
    <t>D 110</t>
  </si>
  <si>
    <t>D 111</t>
  </si>
  <si>
    <t>D 112</t>
  </si>
  <si>
    <t>D 113</t>
  </si>
  <si>
    <t>D 114</t>
  </si>
  <si>
    <t>D 115</t>
  </si>
  <si>
    <t>D 116</t>
  </si>
  <si>
    <t>D 117</t>
  </si>
  <si>
    <t>D 118</t>
  </si>
  <si>
    <t>D 119</t>
  </si>
  <si>
    <t>D 120</t>
  </si>
  <si>
    <t>D 201</t>
  </si>
  <si>
    <t>D 202</t>
  </si>
  <si>
    <t>D 203</t>
  </si>
  <si>
    <t>D 204</t>
  </si>
  <si>
    <t>D 205</t>
  </si>
  <si>
    <t>D 206</t>
  </si>
  <si>
    <t>D 207</t>
  </si>
  <si>
    <t>D 208</t>
  </si>
  <si>
    <t>D 209</t>
  </si>
  <si>
    <t>D 210</t>
  </si>
  <si>
    <t>D 211</t>
  </si>
  <si>
    <t>D 212</t>
  </si>
  <si>
    <t>D 213</t>
  </si>
  <si>
    <t>D 214</t>
  </si>
  <si>
    <t>D 215</t>
  </si>
  <si>
    <t>D 216</t>
  </si>
  <si>
    <t>D 217</t>
  </si>
  <si>
    <t>D 218</t>
  </si>
  <si>
    <t>D 219</t>
  </si>
  <si>
    <t>D 220</t>
  </si>
  <si>
    <t>D 301</t>
  </si>
  <si>
    <t>D 302</t>
  </si>
  <si>
    <t>D 303</t>
  </si>
  <si>
    <t>D 304</t>
  </si>
  <si>
    <t>D 305</t>
  </si>
  <si>
    <t>D 306</t>
  </si>
  <si>
    <t>D 307</t>
  </si>
  <si>
    <t>D 308</t>
  </si>
  <si>
    <t>D 309</t>
  </si>
  <si>
    <t>D 310</t>
  </si>
  <si>
    <t>D 311</t>
  </si>
  <si>
    <t>D 312</t>
  </si>
  <si>
    <t>D 313</t>
  </si>
  <si>
    <t>D 314</t>
  </si>
  <si>
    <t>D 315</t>
  </si>
  <si>
    <t>D 316</t>
  </si>
  <si>
    <t>D 317</t>
  </si>
  <si>
    <t>D 318</t>
  </si>
  <si>
    <t>D 319</t>
  </si>
  <si>
    <t>D 320</t>
  </si>
  <si>
    <t>D 401</t>
  </si>
  <si>
    <t>D 402</t>
  </si>
  <si>
    <t>D 403</t>
  </si>
  <si>
    <t>D 404</t>
  </si>
  <si>
    <t>D 405</t>
  </si>
  <si>
    <t>D 406</t>
  </si>
  <si>
    <t>D 407</t>
  </si>
  <si>
    <t>D 408</t>
  </si>
  <si>
    <t>D 409</t>
  </si>
  <si>
    <t>D 410</t>
  </si>
  <si>
    <t>D 411</t>
  </si>
  <si>
    <t>D 412</t>
  </si>
  <si>
    <t>D 413</t>
  </si>
  <si>
    <t>D 414</t>
  </si>
  <si>
    <t>D 415</t>
  </si>
  <si>
    <t>D 416</t>
  </si>
  <si>
    <t>D 417</t>
  </si>
  <si>
    <t>D 418</t>
  </si>
  <si>
    <t>D 419</t>
  </si>
  <si>
    <t>D 420</t>
  </si>
  <si>
    <t>Tiền nộp đã có thuế</t>
  </si>
  <si>
    <t>1.549đ</t>
  </si>
  <si>
    <t>1.600đ</t>
  </si>
  <si>
    <t>1.858đ</t>
  </si>
  <si>
    <t>2.340đ</t>
  </si>
  <si>
    <t>2.615đ</t>
  </si>
  <si>
    <t>2.701đ</t>
  </si>
  <si>
    <t>Tháng 4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</si>
</sst>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₫_-;\-* #,##0.00\ _₫_-;_-* &quot;-&quot;??\ _₫_-;_-@_-"/>
    <numFmt numFmtId="164" formatCode="_(* #,##0_);_(* \(#,##0\);_(* &quot;-&quot;??_);_(@_)"/>
  </numFmts>
  <fonts count="26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vertAlign val="superscript"/>
      <sz val="13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Arial"/>
      <family val="2"/>
      <charset val="163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Arial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2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164" fontId="9" fillId="0" borderId="8" xfId="2" applyNumberFormat="1" applyFont="1" applyBorder="1" applyAlignment="1">
      <alignment horizontal="center" vertical="center" wrapText="1"/>
    </xf>
    <xf numFmtId="164" fontId="9" fillId="0" borderId="0" xfId="2" applyNumberFormat="1" applyFont="1" applyAlignment="1">
      <alignment horizontal="right"/>
    </xf>
    <xf numFmtId="164" fontId="12" fillId="0" borderId="0" xfId="2" applyNumberFormat="1" applyFont="1" applyAlignment="1">
      <alignment horizontal="right" vertical="center"/>
    </xf>
    <xf numFmtId="164" fontId="12" fillId="0" borderId="0" xfId="2" applyNumberFormat="1" applyFont="1" applyBorder="1" applyAlignment="1">
      <alignment horizontal="right" vertical="center"/>
    </xf>
    <xf numFmtId="164" fontId="7" fillId="0" borderId="0" xfId="2" applyNumberFormat="1" applyFont="1" applyAlignment="1">
      <alignment horizontal="right" vertical="center"/>
    </xf>
    <xf numFmtId="0" fontId="3" fillId="0" borderId="0" xfId="0" applyFont="1" applyAlignment="1"/>
    <xf numFmtId="3" fontId="3" fillId="0" borderId="0" xfId="0" applyNumberFormat="1" applyFont="1" applyAlignment="1"/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3" fontId="4" fillId="0" borderId="0" xfId="0" applyNumberFormat="1" applyFont="1" applyAlignment="1"/>
    <xf numFmtId="0" fontId="7" fillId="0" borderId="0" xfId="0" applyFont="1"/>
    <xf numFmtId="0" fontId="9" fillId="0" borderId="0" xfId="0" applyFont="1" applyAlignment="1"/>
    <xf numFmtId="0" fontId="9" fillId="0" borderId="0" xfId="0" applyFont="1" applyAlignment="1">
      <alignment horizontal="right"/>
    </xf>
    <xf numFmtId="0" fontId="10" fillId="0" borderId="0" xfId="0" applyFont="1" applyAlignment="1"/>
    <xf numFmtId="0" fontId="11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12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/>
    <xf numFmtId="3" fontId="8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3" fontId="15" fillId="0" borderId="8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5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center" vertical="center"/>
    </xf>
    <xf numFmtId="0" fontId="12" fillId="0" borderId="0" xfId="0" applyFont="1"/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3" fontId="7" fillId="0" borderId="0" xfId="0" applyNumberFormat="1" applyFont="1"/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/>
    <xf numFmtId="0" fontId="16" fillId="2" borderId="0" xfId="0" applyFont="1" applyFill="1" applyAlignment="1">
      <alignment horizontal="right"/>
    </xf>
    <xf numFmtId="0" fontId="21" fillId="2" borderId="0" xfId="0" applyFont="1" applyFill="1" applyBorder="1" applyAlignment="1">
      <alignment horizontal="center" vertical="center"/>
    </xf>
    <xf numFmtId="3" fontId="19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 vertical="center"/>
    </xf>
    <xf numFmtId="3" fontId="9" fillId="0" borderId="1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3" fillId="0" borderId="8" xfId="0" applyNumberFormat="1" applyFont="1" applyFill="1" applyBorder="1" applyAlignment="1">
      <alignment horizontal="right" vertical="center" wrapText="1"/>
    </xf>
    <xf numFmtId="0" fontId="25" fillId="0" borderId="0" xfId="0" applyFont="1"/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8" xfId="0" applyFont="1" applyBorder="1" applyAlignment="1" applyProtection="1">
      <alignment horizontal="center" vertical="center"/>
      <protection hidden="1"/>
    </xf>
    <xf numFmtId="0" fontId="14" fillId="0" borderId="8" xfId="3" applyFont="1" applyBorder="1" applyProtection="1">
      <protection hidden="1"/>
    </xf>
    <xf numFmtId="164" fontId="15" fillId="0" borderId="8" xfId="2" applyNumberFormat="1" applyFont="1" applyFill="1" applyBorder="1" applyAlignment="1" applyProtection="1">
      <alignment horizontal="right" vertical="center" wrapText="1"/>
      <protection hidden="1"/>
    </xf>
    <xf numFmtId="3" fontId="15" fillId="0" borderId="8" xfId="0" applyNumberFormat="1" applyFont="1" applyFill="1" applyBorder="1" applyAlignment="1" applyProtection="1">
      <alignment vertical="center" wrapText="1"/>
      <protection hidden="1"/>
    </xf>
    <xf numFmtId="0" fontId="14" fillId="0" borderId="8" xfId="6" applyFont="1" applyFill="1" applyBorder="1" applyProtection="1">
      <protection hidden="1"/>
    </xf>
    <xf numFmtId="1" fontId="15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15" fillId="0" borderId="8" xfId="0" applyNumberFormat="1" applyFont="1" applyFill="1" applyBorder="1" applyAlignment="1" applyProtection="1">
      <alignment horizontal="right" vertical="center" wrapText="1"/>
      <protection hidden="1"/>
    </xf>
    <xf numFmtId="1" fontId="15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19" fillId="2" borderId="8" xfId="0" applyNumberFormat="1" applyFont="1" applyFill="1" applyBorder="1" applyAlignment="1" applyProtection="1">
      <alignment horizontal="right" vertical="center" wrapText="1"/>
      <protection hidden="1"/>
    </xf>
    <xf numFmtId="0" fontId="14" fillId="0" borderId="8" xfId="6" applyFont="1" applyBorder="1" applyProtection="1">
      <protection hidden="1"/>
    </xf>
    <xf numFmtId="0" fontId="9" fillId="0" borderId="8" xfId="0" applyFont="1" applyFill="1" applyBorder="1" applyAlignment="1" applyProtection="1">
      <alignment horizontal="center" vertical="center"/>
      <protection hidden="1"/>
    </xf>
    <xf numFmtId="0" fontId="7" fillId="0" borderId="8" xfId="3" applyFont="1" applyFill="1" applyBorder="1" applyProtection="1">
      <protection hidden="1"/>
    </xf>
    <xf numFmtId="0" fontId="7" fillId="0" borderId="8" xfId="6" applyFont="1" applyFill="1" applyBorder="1" applyProtection="1">
      <protection hidden="1"/>
    </xf>
    <xf numFmtId="3" fontId="9" fillId="0" borderId="8" xfId="0" applyNumberFormat="1" applyFont="1" applyFill="1" applyBorder="1" applyAlignment="1" applyProtection="1">
      <alignment horizontal="right" vertical="center" wrapText="1"/>
      <protection hidden="1"/>
    </xf>
    <xf numFmtId="1" fontId="9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8" xfId="0" applyFont="1" applyFill="1" applyBorder="1" applyAlignment="1" applyProtection="1">
      <alignment horizontal="center" vertical="center"/>
      <protection hidden="1"/>
    </xf>
    <xf numFmtId="0" fontId="24" fillId="0" borderId="8" xfId="3" applyFont="1" applyFill="1" applyBorder="1" applyProtection="1">
      <protection hidden="1"/>
    </xf>
    <xf numFmtId="164" fontId="23" fillId="0" borderId="8" xfId="2" applyNumberFormat="1" applyFont="1" applyFill="1" applyBorder="1" applyAlignment="1" applyProtection="1">
      <alignment horizontal="right" vertical="center" wrapText="1"/>
      <protection hidden="1"/>
    </xf>
    <xf numFmtId="3" fontId="23" fillId="0" borderId="8" xfId="0" applyNumberFormat="1" applyFont="1" applyFill="1" applyBorder="1" applyAlignment="1" applyProtection="1">
      <alignment vertical="center" wrapText="1"/>
      <protection hidden="1"/>
    </xf>
    <xf numFmtId="0" fontId="24" fillId="0" borderId="8" xfId="6" applyFont="1" applyFill="1" applyBorder="1" applyProtection="1">
      <protection hidden="1"/>
    </xf>
    <xf numFmtId="1" fontId="23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23" fillId="0" borderId="8" xfId="0" applyNumberFormat="1" applyFont="1" applyFill="1" applyBorder="1" applyAlignment="1" applyProtection="1">
      <alignment horizontal="right" vertical="center" wrapText="1"/>
      <protection hidden="1"/>
    </xf>
    <xf numFmtId="1" fontId="23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23" fillId="2" borderId="8" xfId="0" applyNumberFormat="1" applyFont="1" applyFill="1" applyBorder="1" applyAlignment="1" applyProtection="1">
      <alignment horizontal="right" vertical="center" wrapText="1"/>
      <protection hidden="1"/>
    </xf>
    <xf numFmtId="0" fontId="7" fillId="0" borderId="8" xfId="3" applyFont="1" applyFill="1" applyBorder="1" applyAlignment="1" applyProtection="1">
      <alignment horizontal="center" vertical="center"/>
      <protection hidden="1"/>
    </xf>
    <xf numFmtId="0" fontId="7" fillId="0" borderId="8" xfId="6" applyFont="1" applyFill="1" applyBorder="1" applyAlignment="1" applyProtection="1">
      <alignment horizontal="right" vertical="center"/>
      <protection hidden="1"/>
    </xf>
    <xf numFmtId="0" fontId="7" fillId="0" borderId="11" xfId="6" applyFont="1" applyFill="1" applyBorder="1" applyProtection="1">
      <protection hidden="1"/>
    </xf>
    <xf numFmtId="0" fontId="7" fillId="0" borderId="8" xfId="3" applyFont="1" applyBorder="1" applyProtection="1">
      <protection hidden="1"/>
    </xf>
    <xf numFmtId="0" fontId="7" fillId="0" borderId="8" xfId="6" applyFont="1" applyBorder="1" applyProtection="1">
      <protection hidden="1"/>
    </xf>
  </cellXfs>
  <cellStyles count="9">
    <cellStyle name="Comma 2" xfId="2"/>
    <cellStyle name="Comma 2 2" xfId="5"/>
    <cellStyle name="Comma 2 3" xfId="8"/>
    <cellStyle name="Normal" xfId="0" builtinId="0"/>
    <cellStyle name="Normal 2" xfId="1"/>
    <cellStyle name="Normal 2 2" xfId="3"/>
    <cellStyle name="Normal 2 2 2" xfId="4"/>
    <cellStyle name="Normal 2 2 3" xfId="7"/>
    <cellStyle name="Normal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abSelected="1" workbookViewId="0">
      <selection activeCell="N15" sqref="N15"/>
    </sheetView>
  </sheetViews>
  <sheetFormatPr defaultRowHeight="14.25" x14ac:dyDescent="0.2"/>
  <cols>
    <col min="2" max="2" width="7.875" customWidth="1"/>
    <col min="3" max="3" width="7.625" customWidth="1"/>
    <col min="4" max="4" width="8.75" customWidth="1"/>
    <col min="5" max="5" width="11" customWidth="1"/>
    <col min="6" max="6" width="10.125" customWidth="1"/>
    <col min="7" max="7" width="11.125" customWidth="1"/>
    <col min="8" max="8" width="8.875" customWidth="1"/>
    <col min="9" max="9" width="8" customWidth="1"/>
    <col min="10" max="10" width="8.125" customWidth="1"/>
    <col min="12" max="12" width="8.625" customWidth="1"/>
    <col min="13" max="13" width="11.125" customWidth="1"/>
    <col min="14" max="14" width="11.875" customWidth="1"/>
    <col min="15" max="17" width="9.125" hidden="1" customWidth="1"/>
    <col min="18" max="18" width="10.125" bestFit="1" customWidth="1"/>
  </cols>
  <sheetData>
    <row r="1" spans="1:17" ht="16.5" x14ac:dyDescent="0.25">
      <c r="A1" s="85" t="s">
        <v>0</v>
      </c>
      <c r="B1" s="85"/>
      <c r="C1" s="85"/>
      <c r="D1" s="85"/>
      <c r="E1" s="85"/>
      <c r="F1" s="85"/>
      <c r="G1" s="70"/>
      <c r="H1" s="6"/>
      <c r="I1" s="7"/>
      <c r="J1" s="8"/>
      <c r="K1" s="9"/>
      <c r="L1" s="10"/>
      <c r="M1" s="11"/>
      <c r="N1" s="51"/>
      <c r="O1" s="11"/>
      <c r="P1" s="11"/>
      <c r="Q1" s="11"/>
    </row>
    <row r="2" spans="1:17" ht="16.5" x14ac:dyDescent="0.25">
      <c r="A2" s="86" t="s">
        <v>1</v>
      </c>
      <c r="B2" s="86"/>
      <c r="C2" s="86"/>
      <c r="D2" s="86"/>
      <c r="E2" s="86"/>
      <c r="F2" s="86"/>
      <c r="G2" s="71"/>
      <c r="H2" s="12"/>
      <c r="I2" s="13"/>
      <c r="J2" s="8"/>
      <c r="K2" s="9"/>
      <c r="L2" s="10"/>
      <c r="M2" s="11"/>
      <c r="N2" s="51"/>
      <c r="O2" s="11"/>
      <c r="P2" s="11"/>
      <c r="Q2" s="11"/>
    </row>
    <row r="3" spans="1:17" ht="20.25" x14ac:dyDescent="0.3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17" ht="18.75" x14ac:dyDescent="0.3">
      <c r="A4" s="77" t="s">
        <v>111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</row>
    <row r="5" spans="1:17" ht="18.75" x14ac:dyDescent="0.3">
      <c r="A5" s="63"/>
      <c r="B5" s="14"/>
      <c r="C5" s="67"/>
      <c r="D5" s="2"/>
      <c r="E5" s="15"/>
      <c r="F5" s="15"/>
      <c r="G5" s="15"/>
      <c r="H5" s="15"/>
      <c r="I5" s="15"/>
      <c r="J5" s="16"/>
      <c r="K5" s="16"/>
      <c r="L5" s="15"/>
      <c r="M5" s="15"/>
      <c r="N5" s="52"/>
      <c r="O5" s="15"/>
      <c r="P5" s="15"/>
      <c r="Q5" s="15"/>
    </row>
    <row r="6" spans="1:17" ht="18.75" x14ac:dyDescent="0.3">
      <c r="A6" s="85" t="s">
        <v>3</v>
      </c>
      <c r="B6" s="85"/>
      <c r="C6" s="85"/>
      <c r="D6" s="85"/>
      <c r="E6" s="11"/>
      <c r="F6" s="17" t="s">
        <v>4</v>
      </c>
      <c r="G6" s="17"/>
      <c r="H6" s="17"/>
      <c r="I6" s="18" t="s">
        <v>105</v>
      </c>
      <c r="J6" s="19"/>
      <c r="K6" s="18"/>
      <c r="L6" s="17" t="s">
        <v>5</v>
      </c>
      <c r="M6" s="17"/>
      <c r="N6" s="53" t="s">
        <v>108</v>
      </c>
      <c r="O6" s="18"/>
      <c r="P6" s="20"/>
      <c r="Q6" s="20"/>
    </row>
    <row r="7" spans="1:17" ht="18.75" x14ac:dyDescent="0.3">
      <c r="A7" s="63"/>
      <c r="B7" s="21"/>
      <c r="C7" s="21"/>
      <c r="D7" s="3"/>
      <c r="E7" s="20"/>
      <c r="F7" s="17" t="s">
        <v>6</v>
      </c>
      <c r="G7" s="17"/>
      <c r="H7" s="17"/>
      <c r="I7" s="18" t="s">
        <v>106</v>
      </c>
      <c r="J7" s="19"/>
      <c r="K7" s="18"/>
      <c r="L7" s="17" t="s">
        <v>7</v>
      </c>
      <c r="M7" s="17"/>
      <c r="N7" s="53" t="s">
        <v>109</v>
      </c>
      <c r="O7" s="18"/>
      <c r="P7" s="20"/>
      <c r="Q7" s="20"/>
    </row>
    <row r="8" spans="1:17" ht="18.75" x14ac:dyDescent="0.3">
      <c r="A8" s="63"/>
      <c r="B8" s="21"/>
      <c r="C8" s="21"/>
      <c r="D8" s="3"/>
      <c r="E8" s="20"/>
      <c r="F8" s="17" t="s">
        <v>8</v>
      </c>
      <c r="G8" s="17"/>
      <c r="H8" s="17"/>
      <c r="I8" s="18" t="s">
        <v>107</v>
      </c>
      <c r="J8" s="19"/>
      <c r="K8" s="18"/>
      <c r="L8" s="17" t="s">
        <v>9</v>
      </c>
      <c r="M8" s="17"/>
      <c r="N8" s="53" t="s">
        <v>110</v>
      </c>
      <c r="O8" s="18"/>
      <c r="P8" s="20"/>
      <c r="Q8" s="20"/>
    </row>
    <row r="9" spans="1:17" ht="16.5" x14ac:dyDescent="0.25">
      <c r="A9" s="79" t="s">
        <v>10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6"/>
      <c r="P9" s="6"/>
      <c r="Q9" s="6"/>
    </row>
    <row r="10" spans="1:17" ht="16.5" x14ac:dyDescent="0.25">
      <c r="A10" s="79" t="s">
        <v>11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11"/>
      <c r="P10" s="11"/>
      <c r="Q10" s="11"/>
    </row>
    <row r="11" spans="1:17" ht="19.5" x14ac:dyDescent="0.25">
      <c r="A11" s="80" t="s">
        <v>12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22"/>
      <c r="P11" s="22"/>
      <c r="Q11" s="22"/>
    </row>
    <row r="12" spans="1:17" ht="18.75" x14ac:dyDescent="0.3">
      <c r="A12" s="63"/>
      <c r="B12" s="23"/>
      <c r="C12" s="23"/>
      <c r="D12" s="4"/>
      <c r="E12" s="24"/>
      <c r="F12" s="24"/>
      <c r="G12" s="24"/>
      <c r="H12" s="23"/>
      <c r="I12" s="25"/>
      <c r="J12" s="26"/>
      <c r="K12" s="27"/>
      <c r="L12" s="28"/>
      <c r="M12" s="24"/>
      <c r="N12" s="54"/>
      <c r="O12" s="24"/>
      <c r="P12" s="24"/>
      <c r="Q12" s="24"/>
    </row>
    <row r="13" spans="1:17" ht="15.75" x14ac:dyDescent="0.2">
      <c r="A13" s="81" t="s">
        <v>13</v>
      </c>
      <c r="B13" s="74" t="s">
        <v>14</v>
      </c>
      <c r="C13" s="75"/>
      <c r="D13" s="75"/>
      <c r="E13" s="75"/>
      <c r="F13" s="75"/>
      <c r="G13" s="76"/>
      <c r="H13" s="74" t="s">
        <v>15</v>
      </c>
      <c r="I13" s="75"/>
      <c r="J13" s="75"/>
      <c r="K13" s="75"/>
      <c r="L13" s="75"/>
      <c r="M13" s="76"/>
      <c r="N13" s="83" t="s">
        <v>16</v>
      </c>
      <c r="O13" s="29"/>
      <c r="P13" s="29"/>
      <c r="Q13" s="29"/>
    </row>
    <row r="14" spans="1:17" ht="31.5" x14ac:dyDescent="0.2">
      <c r="A14" s="82"/>
      <c r="B14" s="30" t="s">
        <v>17</v>
      </c>
      <c r="C14" s="31" t="s">
        <v>18</v>
      </c>
      <c r="D14" s="1" t="s">
        <v>19</v>
      </c>
      <c r="E14" s="65" t="s">
        <v>20</v>
      </c>
      <c r="F14" s="64" t="s">
        <v>21</v>
      </c>
      <c r="G14" s="57" t="s">
        <v>104</v>
      </c>
      <c r="H14" s="69" t="s">
        <v>17</v>
      </c>
      <c r="I14" s="31" t="s">
        <v>18</v>
      </c>
      <c r="J14" s="32" t="s">
        <v>19</v>
      </c>
      <c r="K14" s="33" t="s">
        <v>22</v>
      </c>
      <c r="L14" s="33" t="s">
        <v>23</v>
      </c>
      <c r="M14" s="69" t="s">
        <v>20</v>
      </c>
      <c r="N14" s="84"/>
      <c r="O14" s="34"/>
      <c r="P14" s="34"/>
      <c r="Q14" s="34"/>
    </row>
    <row r="15" spans="1:17" ht="15.75" x14ac:dyDescent="0.25">
      <c r="A15" s="88" t="s">
        <v>24</v>
      </c>
      <c r="B15" s="89">
        <v>30546</v>
      </c>
      <c r="C15" s="89">
        <v>30688</v>
      </c>
      <c r="D15" s="90">
        <f>C15-B15</f>
        <v>142</v>
      </c>
      <c r="E15" s="91">
        <f>ROUND(IF(D15&gt;800,(D15-800)*2701+2615*200+2340*200+1858*200+1600*100+100*1549,IF(D15&gt;600,(D15-600)*2615+200*2340+200*1858+100*1600+100*1549,IF(D15&gt;400,(D15-400)*2340+200*1858+100*1600+100*1549,IF(D15&gt;200,(D15-200)*1858+100*1600+100*1549,IF(D15&gt;100,(D15-100)*1600+100*1549,D15*1549))))),-1)</f>
        <v>222100</v>
      </c>
      <c r="F15" s="91">
        <f>ROUND(E15*10%,-1)</f>
        <v>22210</v>
      </c>
      <c r="G15" s="91">
        <f>E15+F15</f>
        <v>244310</v>
      </c>
      <c r="H15" s="92">
        <v>7794</v>
      </c>
      <c r="I15" s="92">
        <v>7825</v>
      </c>
      <c r="J15" s="93">
        <f t="shared" ref="J15:J78" si="0">I15-H15</f>
        <v>31</v>
      </c>
      <c r="K15" s="94">
        <f>IF(J15&lt;=32,J15,32)</f>
        <v>31</v>
      </c>
      <c r="L15" s="95">
        <f>IF(J15&gt;32,J15-32,0)</f>
        <v>0</v>
      </c>
      <c r="M15" s="94">
        <f>ROUND((K15*6000+L15*13000),-1)</f>
        <v>186000</v>
      </c>
      <c r="N15" s="96">
        <f>ROUND(E15+F15+M15,-1)</f>
        <v>430310</v>
      </c>
      <c r="O15" s="35">
        <v>2100</v>
      </c>
      <c r="P15" s="35">
        <v>11</v>
      </c>
      <c r="Q15" s="35">
        <f>ROUND(O15*P15,-3)</f>
        <v>23000</v>
      </c>
    </row>
    <row r="16" spans="1:17" ht="15.75" x14ac:dyDescent="0.25">
      <c r="A16" s="88" t="s">
        <v>25</v>
      </c>
      <c r="B16" s="89">
        <v>35228</v>
      </c>
      <c r="C16" s="89">
        <v>35397</v>
      </c>
      <c r="D16" s="90">
        <f t="shared" ref="D16:D79" si="1">C16-B16</f>
        <v>169</v>
      </c>
      <c r="E16" s="91">
        <f t="shared" ref="E16:E79" si="2">ROUND(IF(D16&gt;800,(D16-800)*2701+2615*200+2340*200+1858*200+1600*100+100*1549,IF(D16&gt;600,(D16-600)*2615+200*2340+200*1858+100*1600+100*1549,IF(D16&gt;400,(D16-400)*2340+200*1858+100*1600+100*1549,IF(D16&gt;200,(D16-200)*1858+100*1600+100*1549,IF(D16&gt;100,(D16-100)*1600+100*1549,D16*1549))))),-1)</f>
        <v>265300</v>
      </c>
      <c r="F16" s="91">
        <f t="shared" ref="F16:F79" si="3">ROUND(E16*10%,-1)</f>
        <v>26530</v>
      </c>
      <c r="G16" s="91">
        <f t="shared" ref="G16:G79" si="4">E16+F16</f>
        <v>291830</v>
      </c>
      <c r="H16" s="97">
        <v>675</v>
      </c>
      <c r="I16" s="97">
        <v>695</v>
      </c>
      <c r="J16" s="93">
        <f t="shared" si="0"/>
        <v>20</v>
      </c>
      <c r="K16" s="94">
        <f t="shared" ref="K16:K79" si="5">IF(J16&lt;=32,J16,32)</f>
        <v>20</v>
      </c>
      <c r="L16" s="95">
        <f t="shared" ref="L16:L79" si="6">IF(J16&gt;32,J16-32,0)</f>
        <v>0</v>
      </c>
      <c r="M16" s="94">
        <f t="shared" ref="M16:M79" si="7">ROUND((K16*6000+L16*13000),-1)</f>
        <v>120000</v>
      </c>
      <c r="N16" s="96">
        <f t="shared" ref="N16:N79" si="8">ROUND(E16+F16+M16,-1)</f>
        <v>411830</v>
      </c>
      <c r="O16" s="35">
        <v>2100</v>
      </c>
      <c r="P16" s="35">
        <v>18</v>
      </c>
      <c r="Q16" s="35">
        <v>65000</v>
      </c>
    </row>
    <row r="17" spans="1:18" ht="15.75" x14ac:dyDescent="0.25">
      <c r="A17" s="98" t="s">
        <v>26</v>
      </c>
      <c r="B17" s="99">
        <v>37297</v>
      </c>
      <c r="C17" s="99">
        <v>37445</v>
      </c>
      <c r="D17" s="90">
        <f t="shared" si="1"/>
        <v>148</v>
      </c>
      <c r="E17" s="91">
        <f t="shared" si="2"/>
        <v>231700</v>
      </c>
      <c r="F17" s="91">
        <f t="shared" si="3"/>
        <v>23170</v>
      </c>
      <c r="G17" s="91">
        <f t="shared" si="4"/>
        <v>254870</v>
      </c>
      <c r="H17" s="100">
        <v>489</v>
      </c>
      <c r="I17" s="100">
        <v>520</v>
      </c>
      <c r="J17" s="93">
        <f t="shared" si="0"/>
        <v>31</v>
      </c>
      <c r="K17" s="101">
        <f t="shared" si="5"/>
        <v>31</v>
      </c>
      <c r="L17" s="102">
        <f t="shared" si="6"/>
        <v>0</v>
      </c>
      <c r="M17" s="94">
        <f t="shared" si="7"/>
        <v>186000</v>
      </c>
      <c r="N17" s="96">
        <f t="shared" si="8"/>
        <v>440870</v>
      </c>
      <c r="O17" s="36">
        <v>2100</v>
      </c>
      <c r="P17" s="36">
        <v>52</v>
      </c>
      <c r="Q17" s="36">
        <v>35000</v>
      </c>
      <c r="R17" s="61"/>
    </row>
    <row r="18" spans="1:18" ht="15.75" x14ac:dyDescent="0.25">
      <c r="A18" s="98" t="s">
        <v>27</v>
      </c>
      <c r="B18" s="99">
        <v>2335</v>
      </c>
      <c r="C18" s="99">
        <v>2516</v>
      </c>
      <c r="D18" s="90">
        <f>C18-B18</f>
        <v>181</v>
      </c>
      <c r="E18" s="91">
        <f t="shared" si="2"/>
        <v>284500</v>
      </c>
      <c r="F18" s="91">
        <f t="shared" si="3"/>
        <v>28450</v>
      </c>
      <c r="G18" s="91">
        <f t="shared" si="4"/>
        <v>312950</v>
      </c>
      <c r="H18" s="100">
        <v>419</v>
      </c>
      <c r="I18" s="100">
        <v>448</v>
      </c>
      <c r="J18" s="93">
        <f t="shared" si="0"/>
        <v>29</v>
      </c>
      <c r="K18" s="101">
        <f t="shared" si="5"/>
        <v>29</v>
      </c>
      <c r="L18" s="102">
        <f>IF(J18&gt;32,J18-32,0)</f>
        <v>0</v>
      </c>
      <c r="M18" s="94">
        <f t="shared" si="7"/>
        <v>174000</v>
      </c>
      <c r="N18" s="96">
        <f t="shared" si="8"/>
        <v>486950</v>
      </c>
      <c r="O18" s="36">
        <v>2100</v>
      </c>
      <c r="P18" s="36">
        <v>34</v>
      </c>
      <c r="Q18" s="36">
        <v>10000</v>
      </c>
      <c r="R18" s="61"/>
    </row>
    <row r="19" spans="1:18" ht="15.75" x14ac:dyDescent="0.25">
      <c r="A19" s="98" t="s">
        <v>28</v>
      </c>
      <c r="B19" s="99">
        <v>11840</v>
      </c>
      <c r="C19" s="99">
        <v>11920</v>
      </c>
      <c r="D19" s="90">
        <f t="shared" si="1"/>
        <v>80</v>
      </c>
      <c r="E19" s="91">
        <f t="shared" si="2"/>
        <v>123920</v>
      </c>
      <c r="F19" s="91">
        <f t="shared" si="3"/>
        <v>12390</v>
      </c>
      <c r="G19" s="91">
        <f t="shared" si="4"/>
        <v>136310</v>
      </c>
      <c r="H19" s="100">
        <v>85</v>
      </c>
      <c r="I19" s="100">
        <v>107</v>
      </c>
      <c r="J19" s="93">
        <f t="shared" si="0"/>
        <v>22</v>
      </c>
      <c r="K19" s="101">
        <f t="shared" si="5"/>
        <v>22</v>
      </c>
      <c r="L19" s="102">
        <f t="shared" si="6"/>
        <v>0</v>
      </c>
      <c r="M19" s="94">
        <f t="shared" si="7"/>
        <v>132000</v>
      </c>
      <c r="N19" s="96">
        <f t="shared" si="8"/>
        <v>268310</v>
      </c>
      <c r="O19" s="36">
        <v>2100</v>
      </c>
      <c r="P19" s="36">
        <v>16</v>
      </c>
      <c r="Q19" s="36">
        <v>35000</v>
      </c>
      <c r="R19" s="61"/>
    </row>
    <row r="20" spans="1:18" ht="15.75" x14ac:dyDescent="0.25">
      <c r="A20" s="98" t="s">
        <v>29</v>
      </c>
      <c r="B20" s="99">
        <v>31524</v>
      </c>
      <c r="C20" s="99">
        <v>31647</v>
      </c>
      <c r="D20" s="90">
        <f t="shared" si="1"/>
        <v>123</v>
      </c>
      <c r="E20" s="91">
        <f t="shared" si="2"/>
        <v>191700</v>
      </c>
      <c r="F20" s="91">
        <f t="shared" si="3"/>
        <v>19170</v>
      </c>
      <c r="G20" s="91">
        <f t="shared" si="4"/>
        <v>210870</v>
      </c>
      <c r="H20" s="100">
        <v>2764</v>
      </c>
      <c r="I20" s="100">
        <v>2783</v>
      </c>
      <c r="J20" s="93">
        <f t="shared" si="0"/>
        <v>19</v>
      </c>
      <c r="K20" s="101">
        <f t="shared" si="5"/>
        <v>19</v>
      </c>
      <c r="L20" s="102">
        <f t="shared" si="6"/>
        <v>0</v>
      </c>
      <c r="M20" s="94">
        <f t="shared" si="7"/>
        <v>114000</v>
      </c>
      <c r="N20" s="96">
        <f t="shared" si="8"/>
        <v>324870</v>
      </c>
      <c r="O20" s="36">
        <v>2100</v>
      </c>
      <c r="P20" s="36">
        <v>67</v>
      </c>
      <c r="Q20" s="36">
        <v>60000</v>
      </c>
    </row>
    <row r="21" spans="1:18" ht="15.75" x14ac:dyDescent="0.25">
      <c r="A21" s="98" t="s">
        <v>30</v>
      </c>
      <c r="B21" s="99">
        <v>31857</v>
      </c>
      <c r="C21" s="99">
        <v>32012</v>
      </c>
      <c r="D21" s="90">
        <f t="shared" si="1"/>
        <v>155</v>
      </c>
      <c r="E21" s="91">
        <f t="shared" si="2"/>
        <v>242900</v>
      </c>
      <c r="F21" s="91">
        <f t="shared" si="3"/>
        <v>24290</v>
      </c>
      <c r="G21" s="91">
        <f t="shared" si="4"/>
        <v>267190</v>
      </c>
      <c r="H21" s="100">
        <v>794</v>
      </c>
      <c r="I21" s="100">
        <v>823</v>
      </c>
      <c r="J21" s="93">
        <f t="shared" si="0"/>
        <v>29</v>
      </c>
      <c r="K21" s="101">
        <f t="shared" si="5"/>
        <v>29</v>
      </c>
      <c r="L21" s="102">
        <f t="shared" si="6"/>
        <v>0</v>
      </c>
      <c r="M21" s="94">
        <f t="shared" si="7"/>
        <v>174000</v>
      </c>
      <c r="N21" s="96">
        <f t="shared" si="8"/>
        <v>441190</v>
      </c>
      <c r="O21" s="36">
        <v>2100</v>
      </c>
      <c r="P21" s="36">
        <v>33</v>
      </c>
      <c r="Q21" s="36">
        <v>30000</v>
      </c>
    </row>
    <row r="22" spans="1:18" ht="15.75" x14ac:dyDescent="0.25">
      <c r="A22" s="98" t="s">
        <v>31</v>
      </c>
      <c r="B22" s="99">
        <v>32098</v>
      </c>
      <c r="C22" s="99">
        <v>32261</v>
      </c>
      <c r="D22" s="90">
        <f t="shared" si="1"/>
        <v>163</v>
      </c>
      <c r="E22" s="91">
        <f t="shared" si="2"/>
        <v>255700</v>
      </c>
      <c r="F22" s="91">
        <f t="shared" si="3"/>
        <v>25570</v>
      </c>
      <c r="G22" s="91">
        <f t="shared" si="4"/>
        <v>281270</v>
      </c>
      <c r="H22" s="100">
        <v>2216</v>
      </c>
      <c r="I22" s="100">
        <v>2237</v>
      </c>
      <c r="J22" s="93">
        <f t="shared" si="0"/>
        <v>21</v>
      </c>
      <c r="K22" s="101">
        <f t="shared" si="5"/>
        <v>21</v>
      </c>
      <c r="L22" s="102">
        <f t="shared" si="6"/>
        <v>0</v>
      </c>
      <c r="M22" s="94">
        <f t="shared" si="7"/>
        <v>126000</v>
      </c>
      <c r="N22" s="96">
        <f t="shared" si="8"/>
        <v>407270</v>
      </c>
      <c r="O22" s="36">
        <v>2100</v>
      </c>
      <c r="P22" s="36">
        <v>11</v>
      </c>
      <c r="Q22" s="36">
        <v>15000</v>
      </c>
    </row>
    <row r="23" spans="1:18" ht="15.75" x14ac:dyDescent="0.25">
      <c r="A23" s="98" t="s">
        <v>32</v>
      </c>
      <c r="B23" s="99">
        <v>34163</v>
      </c>
      <c r="C23" s="99">
        <v>34350</v>
      </c>
      <c r="D23" s="90">
        <f t="shared" si="1"/>
        <v>187</v>
      </c>
      <c r="E23" s="91">
        <f t="shared" si="2"/>
        <v>294100</v>
      </c>
      <c r="F23" s="91">
        <f t="shared" si="3"/>
        <v>29410</v>
      </c>
      <c r="G23" s="91">
        <f t="shared" si="4"/>
        <v>323510</v>
      </c>
      <c r="H23" s="100">
        <v>1446</v>
      </c>
      <c r="I23" s="100">
        <v>1471</v>
      </c>
      <c r="J23" s="93">
        <f t="shared" si="0"/>
        <v>25</v>
      </c>
      <c r="K23" s="101">
        <f t="shared" si="5"/>
        <v>25</v>
      </c>
      <c r="L23" s="102">
        <f t="shared" si="6"/>
        <v>0</v>
      </c>
      <c r="M23" s="94">
        <f t="shared" si="7"/>
        <v>150000</v>
      </c>
      <c r="N23" s="96">
        <f t="shared" si="8"/>
        <v>473510</v>
      </c>
      <c r="O23" s="36">
        <v>2100</v>
      </c>
      <c r="P23" s="36">
        <v>11</v>
      </c>
      <c r="Q23" s="36">
        <v>30000</v>
      </c>
    </row>
    <row r="24" spans="1:18" ht="15.75" x14ac:dyDescent="0.25">
      <c r="A24" s="98" t="s">
        <v>33</v>
      </c>
      <c r="B24" s="99">
        <v>37075</v>
      </c>
      <c r="C24" s="99">
        <v>37211</v>
      </c>
      <c r="D24" s="90">
        <f t="shared" si="1"/>
        <v>136</v>
      </c>
      <c r="E24" s="91">
        <f t="shared" si="2"/>
        <v>212500</v>
      </c>
      <c r="F24" s="91">
        <f t="shared" si="3"/>
        <v>21250</v>
      </c>
      <c r="G24" s="91">
        <f t="shared" si="4"/>
        <v>233750</v>
      </c>
      <c r="H24" s="100">
        <v>2588</v>
      </c>
      <c r="I24" s="100">
        <v>2608</v>
      </c>
      <c r="J24" s="93">
        <f t="shared" si="0"/>
        <v>20</v>
      </c>
      <c r="K24" s="101">
        <f t="shared" si="5"/>
        <v>20</v>
      </c>
      <c r="L24" s="102">
        <f t="shared" si="6"/>
        <v>0</v>
      </c>
      <c r="M24" s="94">
        <f t="shared" si="7"/>
        <v>120000</v>
      </c>
      <c r="N24" s="96">
        <f t="shared" si="8"/>
        <v>353750</v>
      </c>
      <c r="O24" s="36">
        <v>2100</v>
      </c>
      <c r="P24" s="36">
        <v>28</v>
      </c>
      <c r="Q24" s="36">
        <v>20000</v>
      </c>
    </row>
    <row r="25" spans="1:18" ht="15.75" x14ac:dyDescent="0.25">
      <c r="A25" s="98" t="s">
        <v>34</v>
      </c>
      <c r="B25" s="99">
        <v>34715</v>
      </c>
      <c r="C25" s="99">
        <v>34821</v>
      </c>
      <c r="D25" s="90">
        <f t="shared" si="1"/>
        <v>106</v>
      </c>
      <c r="E25" s="91">
        <f t="shared" si="2"/>
        <v>164500</v>
      </c>
      <c r="F25" s="91">
        <f t="shared" si="3"/>
        <v>16450</v>
      </c>
      <c r="G25" s="91">
        <f t="shared" si="4"/>
        <v>180950</v>
      </c>
      <c r="H25" s="100">
        <v>14</v>
      </c>
      <c r="I25" s="100">
        <v>24</v>
      </c>
      <c r="J25" s="93">
        <f t="shared" si="0"/>
        <v>10</v>
      </c>
      <c r="K25" s="101">
        <f t="shared" si="5"/>
        <v>10</v>
      </c>
      <c r="L25" s="102">
        <f t="shared" si="6"/>
        <v>0</v>
      </c>
      <c r="M25" s="94">
        <f t="shared" si="7"/>
        <v>60000</v>
      </c>
      <c r="N25" s="96">
        <f t="shared" si="8"/>
        <v>240950</v>
      </c>
      <c r="O25" s="36">
        <v>2100</v>
      </c>
      <c r="P25" s="36">
        <v>3</v>
      </c>
      <c r="Q25" s="36">
        <v>25000</v>
      </c>
    </row>
    <row r="26" spans="1:18" ht="15.75" x14ac:dyDescent="0.25">
      <c r="A26" s="98" t="s">
        <v>35</v>
      </c>
      <c r="B26" s="99">
        <v>33970</v>
      </c>
      <c r="C26" s="99">
        <v>34062</v>
      </c>
      <c r="D26" s="90">
        <f t="shared" si="1"/>
        <v>92</v>
      </c>
      <c r="E26" s="91">
        <f t="shared" si="2"/>
        <v>142510</v>
      </c>
      <c r="F26" s="91">
        <f t="shared" si="3"/>
        <v>14250</v>
      </c>
      <c r="G26" s="91">
        <f t="shared" si="4"/>
        <v>156760</v>
      </c>
      <c r="H26" s="100">
        <v>5380</v>
      </c>
      <c r="I26" s="100">
        <v>5408</v>
      </c>
      <c r="J26" s="93">
        <f t="shared" si="0"/>
        <v>28</v>
      </c>
      <c r="K26" s="101">
        <f t="shared" si="5"/>
        <v>28</v>
      </c>
      <c r="L26" s="102">
        <f t="shared" si="6"/>
        <v>0</v>
      </c>
      <c r="M26" s="94">
        <f t="shared" si="7"/>
        <v>168000</v>
      </c>
      <c r="N26" s="96">
        <f t="shared" si="8"/>
        <v>324760</v>
      </c>
      <c r="O26" s="36">
        <v>2100</v>
      </c>
      <c r="P26" s="36">
        <v>44</v>
      </c>
      <c r="Q26" s="36">
        <v>25000</v>
      </c>
    </row>
    <row r="27" spans="1:18" ht="15.75" x14ac:dyDescent="0.25">
      <c r="A27" s="98" t="s">
        <v>36</v>
      </c>
      <c r="B27" s="99">
        <v>31654</v>
      </c>
      <c r="C27" s="99">
        <v>31744</v>
      </c>
      <c r="D27" s="90">
        <f t="shared" si="1"/>
        <v>90</v>
      </c>
      <c r="E27" s="91">
        <f t="shared" si="2"/>
        <v>139410</v>
      </c>
      <c r="F27" s="91">
        <f t="shared" si="3"/>
        <v>13940</v>
      </c>
      <c r="G27" s="91">
        <f t="shared" si="4"/>
        <v>153350</v>
      </c>
      <c r="H27" s="100">
        <v>711</v>
      </c>
      <c r="I27" s="100">
        <v>730</v>
      </c>
      <c r="J27" s="93">
        <f t="shared" si="0"/>
        <v>19</v>
      </c>
      <c r="K27" s="101">
        <f t="shared" si="5"/>
        <v>19</v>
      </c>
      <c r="L27" s="102">
        <f t="shared" si="6"/>
        <v>0</v>
      </c>
      <c r="M27" s="94">
        <f t="shared" si="7"/>
        <v>114000</v>
      </c>
      <c r="N27" s="96">
        <f t="shared" si="8"/>
        <v>267350</v>
      </c>
      <c r="O27" s="36">
        <v>2100</v>
      </c>
      <c r="P27" s="36">
        <v>9</v>
      </c>
      <c r="Q27" s="36">
        <v>20000</v>
      </c>
    </row>
    <row r="28" spans="1:18" ht="15.75" x14ac:dyDescent="0.25">
      <c r="A28" s="98" t="s">
        <v>37</v>
      </c>
      <c r="B28" s="99">
        <v>33391</v>
      </c>
      <c r="C28" s="99">
        <v>33477</v>
      </c>
      <c r="D28" s="90">
        <f t="shared" si="1"/>
        <v>86</v>
      </c>
      <c r="E28" s="91">
        <f t="shared" si="2"/>
        <v>133210</v>
      </c>
      <c r="F28" s="91">
        <f t="shared" si="3"/>
        <v>13320</v>
      </c>
      <c r="G28" s="91">
        <f t="shared" si="4"/>
        <v>146530</v>
      </c>
      <c r="H28" s="100">
        <v>810</v>
      </c>
      <c r="I28" s="100">
        <v>863</v>
      </c>
      <c r="J28" s="93">
        <f t="shared" si="0"/>
        <v>53</v>
      </c>
      <c r="K28" s="101">
        <f t="shared" si="5"/>
        <v>32</v>
      </c>
      <c r="L28" s="102">
        <f t="shared" si="6"/>
        <v>21</v>
      </c>
      <c r="M28" s="94">
        <f t="shared" si="7"/>
        <v>465000</v>
      </c>
      <c r="N28" s="96">
        <f t="shared" si="8"/>
        <v>611530</v>
      </c>
      <c r="O28" s="36">
        <v>2100</v>
      </c>
      <c r="P28" s="36">
        <v>32</v>
      </c>
      <c r="Q28" s="36">
        <v>65000</v>
      </c>
    </row>
    <row r="29" spans="1:18" ht="15.75" x14ac:dyDescent="0.25">
      <c r="A29" s="98" t="s">
        <v>38</v>
      </c>
      <c r="B29" s="99">
        <v>27371</v>
      </c>
      <c r="C29" s="99">
        <v>27486</v>
      </c>
      <c r="D29" s="90">
        <f t="shared" si="1"/>
        <v>115</v>
      </c>
      <c r="E29" s="91">
        <f t="shared" si="2"/>
        <v>178900</v>
      </c>
      <c r="F29" s="91">
        <f t="shared" si="3"/>
        <v>17890</v>
      </c>
      <c r="G29" s="91">
        <f t="shared" si="4"/>
        <v>196790</v>
      </c>
      <c r="H29" s="100">
        <v>157</v>
      </c>
      <c r="I29" s="100">
        <v>176</v>
      </c>
      <c r="J29" s="93">
        <f t="shared" si="0"/>
        <v>19</v>
      </c>
      <c r="K29" s="101">
        <f t="shared" si="5"/>
        <v>19</v>
      </c>
      <c r="L29" s="102">
        <f t="shared" si="6"/>
        <v>0</v>
      </c>
      <c r="M29" s="94">
        <f t="shared" si="7"/>
        <v>114000</v>
      </c>
      <c r="N29" s="96">
        <f t="shared" si="8"/>
        <v>310790</v>
      </c>
      <c r="O29" s="36">
        <v>2100</v>
      </c>
      <c r="P29" s="36">
        <v>4</v>
      </c>
      <c r="Q29" s="36"/>
    </row>
    <row r="30" spans="1:18" ht="15.75" x14ac:dyDescent="0.25">
      <c r="A30" s="98" t="s">
        <v>39</v>
      </c>
      <c r="B30" s="99">
        <v>31340</v>
      </c>
      <c r="C30" s="99">
        <v>31468</v>
      </c>
      <c r="D30" s="90">
        <f t="shared" si="1"/>
        <v>128</v>
      </c>
      <c r="E30" s="91">
        <f t="shared" si="2"/>
        <v>199700</v>
      </c>
      <c r="F30" s="91">
        <f t="shared" si="3"/>
        <v>19970</v>
      </c>
      <c r="G30" s="91">
        <f t="shared" si="4"/>
        <v>219670</v>
      </c>
      <c r="H30" s="100">
        <v>72</v>
      </c>
      <c r="I30" s="100">
        <v>95</v>
      </c>
      <c r="J30" s="93">
        <f t="shared" si="0"/>
        <v>23</v>
      </c>
      <c r="K30" s="101">
        <f t="shared" si="5"/>
        <v>23</v>
      </c>
      <c r="L30" s="102">
        <f t="shared" si="6"/>
        <v>0</v>
      </c>
      <c r="M30" s="94">
        <f t="shared" si="7"/>
        <v>138000</v>
      </c>
      <c r="N30" s="96">
        <f t="shared" si="8"/>
        <v>357670</v>
      </c>
      <c r="O30" s="36">
        <v>2100</v>
      </c>
      <c r="P30" s="36">
        <v>36</v>
      </c>
      <c r="Q30" s="36">
        <v>55000</v>
      </c>
    </row>
    <row r="31" spans="1:18" ht="15.75" x14ac:dyDescent="0.25">
      <c r="A31" s="98" t="s">
        <v>40</v>
      </c>
      <c r="B31" s="99">
        <v>38082</v>
      </c>
      <c r="C31" s="99">
        <v>38224</v>
      </c>
      <c r="D31" s="90">
        <f t="shared" si="1"/>
        <v>142</v>
      </c>
      <c r="E31" s="91">
        <f t="shared" si="2"/>
        <v>222100</v>
      </c>
      <c r="F31" s="91">
        <f t="shared" si="3"/>
        <v>22210</v>
      </c>
      <c r="G31" s="91">
        <f t="shared" si="4"/>
        <v>244310</v>
      </c>
      <c r="H31" s="100">
        <v>121</v>
      </c>
      <c r="I31" s="100">
        <v>154</v>
      </c>
      <c r="J31" s="93">
        <f t="shared" si="0"/>
        <v>33</v>
      </c>
      <c r="K31" s="101">
        <f t="shared" si="5"/>
        <v>32</v>
      </c>
      <c r="L31" s="102">
        <f t="shared" si="6"/>
        <v>1</v>
      </c>
      <c r="M31" s="94">
        <f t="shared" si="7"/>
        <v>205000</v>
      </c>
      <c r="N31" s="96">
        <f t="shared" si="8"/>
        <v>449310</v>
      </c>
      <c r="O31" s="36">
        <v>2100</v>
      </c>
      <c r="P31" s="36">
        <v>28</v>
      </c>
      <c r="Q31" s="36">
        <v>35000</v>
      </c>
    </row>
    <row r="32" spans="1:18" s="73" customFormat="1" ht="15.75" x14ac:dyDescent="0.25">
      <c r="A32" s="103" t="s">
        <v>41</v>
      </c>
      <c r="B32" s="104">
        <v>33833</v>
      </c>
      <c r="C32" s="104">
        <v>34375</v>
      </c>
      <c r="D32" s="105">
        <f t="shared" si="1"/>
        <v>542</v>
      </c>
      <c r="E32" s="106">
        <f t="shared" si="2"/>
        <v>1018780</v>
      </c>
      <c r="F32" s="106">
        <f t="shared" si="3"/>
        <v>101880</v>
      </c>
      <c r="G32" s="106">
        <f t="shared" si="4"/>
        <v>1120660</v>
      </c>
      <c r="H32" s="107">
        <v>480</v>
      </c>
      <c r="I32" s="107">
        <v>505</v>
      </c>
      <c r="J32" s="108">
        <f t="shared" si="0"/>
        <v>25</v>
      </c>
      <c r="K32" s="109">
        <f t="shared" si="5"/>
        <v>25</v>
      </c>
      <c r="L32" s="110">
        <f t="shared" si="6"/>
        <v>0</v>
      </c>
      <c r="M32" s="109">
        <f t="shared" si="7"/>
        <v>150000</v>
      </c>
      <c r="N32" s="111">
        <f t="shared" si="8"/>
        <v>1270660</v>
      </c>
      <c r="O32" s="72"/>
      <c r="P32" s="72"/>
      <c r="Q32" s="72"/>
    </row>
    <row r="33" spans="1:17" s="73" customFormat="1" ht="15.75" x14ac:dyDescent="0.25">
      <c r="A33" s="103" t="s">
        <v>42</v>
      </c>
      <c r="B33" s="104">
        <v>37019</v>
      </c>
      <c r="C33" s="104">
        <v>37519</v>
      </c>
      <c r="D33" s="105">
        <f t="shared" si="1"/>
        <v>500</v>
      </c>
      <c r="E33" s="106">
        <f t="shared" si="2"/>
        <v>920500</v>
      </c>
      <c r="F33" s="106">
        <f t="shared" si="3"/>
        <v>92050</v>
      </c>
      <c r="G33" s="106">
        <f t="shared" si="4"/>
        <v>1012550</v>
      </c>
      <c r="H33" s="107">
        <v>3867</v>
      </c>
      <c r="I33" s="107">
        <v>3885</v>
      </c>
      <c r="J33" s="108">
        <f t="shared" si="0"/>
        <v>18</v>
      </c>
      <c r="K33" s="109">
        <f t="shared" si="5"/>
        <v>18</v>
      </c>
      <c r="L33" s="110">
        <f t="shared" si="6"/>
        <v>0</v>
      </c>
      <c r="M33" s="109">
        <f t="shared" si="7"/>
        <v>108000</v>
      </c>
      <c r="N33" s="111">
        <f t="shared" si="8"/>
        <v>1120550</v>
      </c>
      <c r="O33" s="72"/>
      <c r="P33" s="72"/>
      <c r="Q33" s="72"/>
    </row>
    <row r="34" spans="1:17" s="73" customFormat="1" ht="15.75" x14ac:dyDescent="0.25">
      <c r="A34" s="103" t="s">
        <v>43</v>
      </c>
      <c r="B34" s="104">
        <v>32224</v>
      </c>
      <c r="C34" s="104">
        <v>32772</v>
      </c>
      <c r="D34" s="105">
        <f t="shared" si="1"/>
        <v>548</v>
      </c>
      <c r="E34" s="106">
        <f t="shared" si="2"/>
        <v>1032820</v>
      </c>
      <c r="F34" s="106">
        <f t="shared" si="3"/>
        <v>103280</v>
      </c>
      <c r="G34" s="106">
        <f t="shared" si="4"/>
        <v>1136100</v>
      </c>
      <c r="H34" s="107">
        <v>6764</v>
      </c>
      <c r="I34" s="107">
        <v>6793</v>
      </c>
      <c r="J34" s="108">
        <f t="shared" si="0"/>
        <v>29</v>
      </c>
      <c r="K34" s="109">
        <f t="shared" si="5"/>
        <v>29</v>
      </c>
      <c r="L34" s="110">
        <f t="shared" si="6"/>
        <v>0</v>
      </c>
      <c r="M34" s="109">
        <f t="shared" si="7"/>
        <v>174000</v>
      </c>
      <c r="N34" s="111">
        <f t="shared" si="8"/>
        <v>1310100</v>
      </c>
      <c r="O34" s="72">
        <v>2100</v>
      </c>
      <c r="P34" s="72">
        <v>0</v>
      </c>
      <c r="Q34" s="72">
        <v>45000</v>
      </c>
    </row>
    <row r="35" spans="1:17" ht="15.75" x14ac:dyDescent="0.25">
      <c r="A35" s="98" t="s">
        <v>44</v>
      </c>
      <c r="B35" s="99">
        <v>13151</v>
      </c>
      <c r="C35" s="99">
        <v>13320</v>
      </c>
      <c r="D35" s="90">
        <f t="shared" si="1"/>
        <v>169</v>
      </c>
      <c r="E35" s="91">
        <f t="shared" si="2"/>
        <v>265300</v>
      </c>
      <c r="F35" s="91">
        <f t="shared" si="3"/>
        <v>26530</v>
      </c>
      <c r="G35" s="91">
        <f t="shared" si="4"/>
        <v>291830</v>
      </c>
      <c r="H35" s="100">
        <v>2199</v>
      </c>
      <c r="I35" s="100">
        <v>2231</v>
      </c>
      <c r="J35" s="93">
        <f t="shared" si="0"/>
        <v>32</v>
      </c>
      <c r="K35" s="101">
        <f t="shared" si="5"/>
        <v>32</v>
      </c>
      <c r="L35" s="102">
        <f t="shared" si="6"/>
        <v>0</v>
      </c>
      <c r="M35" s="94">
        <f t="shared" si="7"/>
        <v>192000</v>
      </c>
      <c r="N35" s="96">
        <f t="shared" si="8"/>
        <v>483830</v>
      </c>
      <c r="O35" s="36">
        <v>2100</v>
      </c>
      <c r="P35" s="36">
        <v>59</v>
      </c>
      <c r="Q35" s="36"/>
    </row>
    <row r="36" spans="1:17" ht="15.75" x14ac:dyDescent="0.25">
      <c r="A36" s="98" t="s">
        <v>45</v>
      </c>
      <c r="B36" s="99">
        <v>36334</v>
      </c>
      <c r="C36" s="99">
        <v>36461</v>
      </c>
      <c r="D36" s="90">
        <f t="shared" si="1"/>
        <v>127</v>
      </c>
      <c r="E36" s="91">
        <f t="shared" si="2"/>
        <v>198100</v>
      </c>
      <c r="F36" s="91">
        <f t="shared" si="3"/>
        <v>19810</v>
      </c>
      <c r="G36" s="91">
        <f t="shared" si="4"/>
        <v>217910</v>
      </c>
      <c r="H36" s="100">
        <v>8160</v>
      </c>
      <c r="I36" s="100">
        <v>8189</v>
      </c>
      <c r="J36" s="93">
        <f t="shared" si="0"/>
        <v>29</v>
      </c>
      <c r="K36" s="101">
        <f t="shared" si="5"/>
        <v>29</v>
      </c>
      <c r="L36" s="102">
        <f t="shared" si="6"/>
        <v>0</v>
      </c>
      <c r="M36" s="94">
        <f t="shared" si="7"/>
        <v>174000</v>
      </c>
      <c r="N36" s="96">
        <f t="shared" si="8"/>
        <v>391910</v>
      </c>
      <c r="O36" s="36">
        <v>2100</v>
      </c>
      <c r="P36" s="36">
        <v>4</v>
      </c>
      <c r="Q36" s="36">
        <v>65000</v>
      </c>
    </row>
    <row r="37" spans="1:17" ht="15.75" x14ac:dyDescent="0.25">
      <c r="A37" s="98" t="s">
        <v>46</v>
      </c>
      <c r="B37" s="99">
        <v>37842</v>
      </c>
      <c r="C37" s="99">
        <v>38031</v>
      </c>
      <c r="D37" s="90">
        <f t="shared" si="1"/>
        <v>189</v>
      </c>
      <c r="E37" s="91">
        <f t="shared" si="2"/>
        <v>297300</v>
      </c>
      <c r="F37" s="91">
        <f t="shared" si="3"/>
        <v>29730</v>
      </c>
      <c r="G37" s="91">
        <f t="shared" si="4"/>
        <v>327030</v>
      </c>
      <c r="H37" s="100">
        <v>2528</v>
      </c>
      <c r="I37" s="100">
        <v>2568</v>
      </c>
      <c r="J37" s="93">
        <f t="shared" si="0"/>
        <v>40</v>
      </c>
      <c r="K37" s="101">
        <f t="shared" si="5"/>
        <v>32</v>
      </c>
      <c r="L37" s="102">
        <f t="shared" si="6"/>
        <v>8</v>
      </c>
      <c r="M37" s="94">
        <f t="shared" si="7"/>
        <v>296000</v>
      </c>
      <c r="N37" s="96">
        <f t="shared" si="8"/>
        <v>623030</v>
      </c>
      <c r="O37" s="36">
        <v>2100</v>
      </c>
      <c r="P37" s="36">
        <v>53</v>
      </c>
      <c r="Q37" s="36">
        <v>30000</v>
      </c>
    </row>
    <row r="38" spans="1:17" ht="15.75" x14ac:dyDescent="0.25">
      <c r="A38" s="98" t="s">
        <v>47</v>
      </c>
      <c r="B38" s="99">
        <v>11976</v>
      </c>
      <c r="C38" s="99">
        <v>12160</v>
      </c>
      <c r="D38" s="90">
        <f t="shared" si="1"/>
        <v>184</v>
      </c>
      <c r="E38" s="91">
        <f t="shared" si="2"/>
        <v>289300</v>
      </c>
      <c r="F38" s="91">
        <f t="shared" si="3"/>
        <v>28930</v>
      </c>
      <c r="G38" s="91">
        <f t="shared" si="4"/>
        <v>318230</v>
      </c>
      <c r="H38" s="100">
        <v>4924</v>
      </c>
      <c r="I38" s="100">
        <v>4939</v>
      </c>
      <c r="J38" s="93">
        <f t="shared" si="0"/>
        <v>15</v>
      </c>
      <c r="K38" s="101">
        <f t="shared" si="5"/>
        <v>15</v>
      </c>
      <c r="L38" s="102">
        <f t="shared" si="6"/>
        <v>0</v>
      </c>
      <c r="M38" s="94">
        <f t="shared" si="7"/>
        <v>90000</v>
      </c>
      <c r="N38" s="96">
        <f t="shared" si="8"/>
        <v>408230</v>
      </c>
      <c r="O38" s="36">
        <v>2100</v>
      </c>
      <c r="P38" s="36">
        <v>11</v>
      </c>
      <c r="Q38" s="36">
        <v>25000</v>
      </c>
    </row>
    <row r="39" spans="1:17" ht="15.75" x14ac:dyDescent="0.25">
      <c r="A39" s="98" t="s">
        <v>48</v>
      </c>
      <c r="B39" s="99">
        <v>3916</v>
      </c>
      <c r="C39" s="99">
        <v>4107</v>
      </c>
      <c r="D39" s="90">
        <f t="shared" si="1"/>
        <v>191</v>
      </c>
      <c r="E39" s="91">
        <f t="shared" si="2"/>
        <v>300500</v>
      </c>
      <c r="F39" s="91">
        <f t="shared" si="3"/>
        <v>30050</v>
      </c>
      <c r="G39" s="91">
        <f t="shared" si="4"/>
        <v>330550</v>
      </c>
      <c r="H39" s="100">
        <v>800</v>
      </c>
      <c r="I39" s="100">
        <v>840</v>
      </c>
      <c r="J39" s="93">
        <f t="shared" si="0"/>
        <v>40</v>
      </c>
      <c r="K39" s="101">
        <f t="shared" si="5"/>
        <v>32</v>
      </c>
      <c r="L39" s="102">
        <f t="shared" si="6"/>
        <v>8</v>
      </c>
      <c r="M39" s="94">
        <f t="shared" si="7"/>
        <v>296000</v>
      </c>
      <c r="N39" s="96">
        <f t="shared" si="8"/>
        <v>626550</v>
      </c>
      <c r="O39" s="36">
        <v>2100</v>
      </c>
      <c r="P39" s="36">
        <v>27</v>
      </c>
      <c r="Q39" s="36"/>
    </row>
    <row r="40" spans="1:17" ht="15.75" x14ac:dyDescent="0.25">
      <c r="A40" s="98" t="s">
        <v>49</v>
      </c>
      <c r="B40" s="99">
        <v>34283</v>
      </c>
      <c r="C40" s="99">
        <v>34360</v>
      </c>
      <c r="D40" s="90">
        <f t="shared" si="1"/>
        <v>77</v>
      </c>
      <c r="E40" s="91">
        <f t="shared" si="2"/>
        <v>119270</v>
      </c>
      <c r="F40" s="91">
        <f t="shared" si="3"/>
        <v>11930</v>
      </c>
      <c r="G40" s="91">
        <f t="shared" si="4"/>
        <v>131200</v>
      </c>
      <c r="H40" s="100">
        <v>6275</v>
      </c>
      <c r="I40" s="100">
        <v>6294</v>
      </c>
      <c r="J40" s="93">
        <f t="shared" si="0"/>
        <v>19</v>
      </c>
      <c r="K40" s="101">
        <f t="shared" si="5"/>
        <v>19</v>
      </c>
      <c r="L40" s="102">
        <f t="shared" si="6"/>
        <v>0</v>
      </c>
      <c r="M40" s="94">
        <f t="shared" si="7"/>
        <v>114000</v>
      </c>
      <c r="N40" s="96">
        <f t="shared" si="8"/>
        <v>245200</v>
      </c>
      <c r="O40" s="36">
        <v>2100</v>
      </c>
      <c r="P40" s="36">
        <v>8</v>
      </c>
      <c r="Q40" s="36">
        <v>30000</v>
      </c>
    </row>
    <row r="41" spans="1:17" ht="15.75" x14ac:dyDescent="0.25">
      <c r="A41" s="98" t="s">
        <v>50</v>
      </c>
      <c r="B41" s="99">
        <v>35480</v>
      </c>
      <c r="C41" s="99">
        <v>35642</v>
      </c>
      <c r="D41" s="90">
        <f t="shared" si="1"/>
        <v>162</v>
      </c>
      <c r="E41" s="91">
        <f t="shared" si="2"/>
        <v>254100</v>
      </c>
      <c r="F41" s="91">
        <f t="shared" si="3"/>
        <v>25410</v>
      </c>
      <c r="G41" s="91">
        <f t="shared" si="4"/>
        <v>279510</v>
      </c>
      <c r="H41" s="100">
        <v>2700</v>
      </c>
      <c r="I41" s="100">
        <v>2725</v>
      </c>
      <c r="J41" s="93">
        <f t="shared" si="0"/>
        <v>25</v>
      </c>
      <c r="K41" s="101">
        <f t="shared" si="5"/>
        <v>25</v>
      </c>
      <c r="L41" s="102">
        <f t="shared" si="6"/>
        <v>0</v>
      </c>
      <c r="M41" s="94">
        <f t="shared" si="7"/>
        <v>150000</v>
      </c>
      <c r="N41" s="96">
        <f t="shared" si="8"/>
        <v>429510</v>
      </c>
      <c r="O41" s="36">
        <v>2100</v>
      </c>
      <c r="P41" s="36">
        <v>8</v>
      </c>
      <c r="Q41" s="36">
        <v>35000</v>
      </c>
    </row>
    <row r="42" spans="1:17" ht="15.75" x14ac:dyDescent="0.25">
      <c r="A42" s="98" t="s">
        <v>51</v>
      </c>
      <c r="B42" s="99">
        <v>31921</v>
      </c>
      <c r="C42" s="99">
        <v>32062</v>
      </c>
      <c r="D42" s="90">
        <f t="shared" si="1"/>
        <v>141</v>
      </c>
      <c r="E42" s="91">
        <f t="shared" si="2"/>
        <v>220500</v>
      </c>
      <c r="F42" s="91">
        <f t="shared" si="3"/>
        <v>22050</v>
      </c>
      <c r="G42" s="91">
        <f t="shared" si="4"/>
        <v>242550</v>
      </c>
      <c r="H42" s="100">
        <v>1836</v>
      </c>
      <c r="I42" s="100">
        <v>1864</v>
      </c>
      <c r="J42" s="93">
        <f t="shared" si="0"/>
        <v>28</v>
      </c>
      <c r="K42" s="101">
        <f t="shared" si="5"/>
        <v>28</v>
      </c>
      <c r="L42" s="102">
        <f t="shared" si="6"/>
        <v>0</v>
      </c>
      <c r="M42" s="94">
        <f t="shared" si="7"/>
        <v>168000</v>
      </c>
      <c r="N42" s="96">
        <f t="shared" si="8"/>
        <v>410550</v>
      </c>
      <c r="O42" s="36">
        <v>2100</v>
      </c>
      <c r="P42" s="36">
        <v>29</v>
      </c>
      <c r="Q42" s="36"/>
    </row>
    <row r="43" spans="1:17" ht="15.75" x14ac:dyDescent="0.25">
      <c r="A43" s="98" t="s">
        <v>52</v>
      </c>
      <c r="B43" s="99">
        <v>39900</v>
      </c>
      <c r="C43" s="99">
        <v>40056</v>
      </c>
      <c r="D43" s="90">
        <f t="shared" si="1"/>
        <v>156</v>
      </c>
      <c r="E43" s="91">
        <f t="shared" si="2"/>
        <v>244500</v>
      </c>
      <c r="F43" s="91">
        <f t="shared" si="3"/>
        <v>24450</v>
      </c>
      <c r="G43" s="91">
        <f t="shared" si="4"/>
        <v>268950</v>
      </c>
      <c r="H43" s="100">
        <v>2871</v>
      </c>
      <c r="I43" s="100">
        <v>2901</v>
      </c>
      <c r="J43" s="93">
        <f t="shared" si="0"/>
        <v>30</v>
      </c>
      <c r="K43" s="101">
        <f t="shared" si="5"/>
        <v>30</v>
      </c>
      <c r="L43" s="102">
        <f t="shared" si="6"/>
        <v>0</v>
      </c>
      <c r="M43" s="94">
        <f t="shared" si="7"/>
        <v>180000</v>
      </c>
      <c r="N43" s="96">
        <f t="shared" si="8"/>
        <v>448950</v>
      </c>
      <c r="O43" s="36">
        <v>2100</v>
      </c>
      <c r="P43" s="36">
        <v>22</v>
      </c>
      <c r="Q43" s="36"/>
    </row>
    <row r="44" spans="1:17" ht="15.75" x14ac:dyDescent="0.25">
      <c r="A44" s="98" t="s">
        <v>53</v>
      </c>
      <c r="B44" s="99">
        <v>34151</v>
      </c>
      <c r="C44" s="99">
        <v>34273</v>
      </c>
      <c r="D44" s="90">
        <f t="shared" si="1"/>
        <v>122</v>
      </c>
      <c r="E44" s="91">
        <f t="shared" si="2"/>
        <v>190100</v>
      </c>
      <c r="F44" s="91">
        <f t="shared" si="3"/>
        <v>19010</v>
      </c>
      <c r="G44" s="91">
        <f t="shared" si="4"/>
        <v>209110</v>
      </c>
      <c r="H44" s="100">
        <v>331</v>
      </c>
      <c r="I44" s="100">
        <v>377</v>
      </c>
      <c r="J44" s="93">
        <f t="shared" si="0"/>
        <v>46</v>
      </c>
      <c r="K44" s="101">
        <f t="shared" si="5"/>
        <v>32</v>
      </c>
      <c r="L44" s="102">
        <f t="shared" si="6"/>
        <v>14</v>
      </c>
      <c r="M44" s="94">
        <f t="shared" si="7"/>
        <v>374000</v>
      </c>
      <c r="N44" s="96">
        <f t="shared" si="8"/>
        <v>583110</v>
      </c>
      <c r="O44" s="36">
        <v>2100</v>
      </c>
      <c r="P44" s="36">
        <v>15</v>
      </c>
      <c r="Q44" s="36"/>
    </row>
    <row r="45" spans="1:17" ht="15.75" x14ac:dyDescent="0.25">
      <c r="A45" s="98" t="s">
        <v>54</v>
      </c>
      <c r="B45" s="99">
        <v>35373</v>
      </c>
      <c r="C45" s="99">
        <v>35523</v>
      </c>
      <c r="D45" s="90">
        <f t="shared" si="1"/>
        <v>150</v>
      </c>
      <c r="E45" s="91">
        <f t="shared" si="2"/>
        <v>234900</v>
      </c>
      <c r="F45" s="91">
        <f t="shared" si="3"/>
        <v>23490</v>
      </c>
      <c r="G45" s="91">
        <f t="shared" si="4"/>
        <v>258390</v>
      </c>
      <c r="H45" s="100">
        <v>2016</v>
      </c>
      <c r="I45" s="100">
        <v>2040</v>
      </c>
      <c r="J45" s="93">
        <f t="shared" si="0"/>
        <v>24</v>
      </c>
      <c r="K45" s="101">
        <f t="shared" si="5"/>
        <v>24</v>
      </c>
      <c r="L45" s="102">
        <f t="shared" si="6"/>
        <v>0</v>
      </c>
      <c r="M45" s="94">
        <f t="shared" si="7"/>
        <v>144000</v>
      </c>
      <c r="N45" s="96">
        <f t="shared" si="8"/>
        <v>402390</v>
      </c>
      <c r="O45" s="36">
        <v>2100</v>
      </c>
      <c r="P45" s="36">
        <v>8</v>
      </c>
      <c r="Q45" s="36">
        <v>10000</v>
      </c>
    </row>
    <row r="46" spans="1:17" ht="15.75" x14ac:dyDescent="0.25">
      <c r="A46" s="98" t="s">
        <v>55</v>
      </c>
      <c r="B46" s="99">
        <v>36766</v>
      </c>
      <c r="C46" s="99">
        <v>36868</v>
      </c>
      <c r="D46" s="90">
        <f t="shared" si="1"/>
        <v>102</v>
      </c>
      <c r="E46" s="91">
        <f t="shared" si="2"/>
        <v>158100</v>
      </c>
      <c r="F46" s="91">
        <f t="shared" si="3"/>
        <v>15810</v>
      </c>
      <c r="G46" s="91">
        <f t="shared" si="4"/>
        <v>173910</v>
      </c>
      <c r="H46" s="100">
        <v>1902</v>
      </c>
      <c r="I46" s="100">
        <v>1917</v>
      </c>
      <c r="J46" s="93">
        <f t="shared" si="0"/>
        <v>15</v>
      </c>
      <c r="K46" s="101">
        <f t="shared" si="5"/>
        <v>15</v>
      </c>
      <c r="L46" s="102">
        <f t="shared" si="6"/>
        <v>0</v>
      </c>
      <c r="M46" s="94">
        <f t="shared" si="7"/>
        <v>90000</v>
      </c>
      <c r="N46" s="96">
        <f t="shared" si="8"/>
        <v>263910</v>
      </c>
      <c r="O46" s="36">
        <v>2100</v>
      </c>
      <c r="P46" s="36">
        <v>12</v>
      </c>
      <c r="Q46" s="36">
        <v>10000</v>
      </c>
    </row>
    <row r="47" spans="1:17" ht="15.75" x14ac:dyDescent="0.25">
      <c r="A47" s="98" t="s">
        <v>56</v>
      </c>
      <c r="B47" s="99">
        <v>36666</v>
      </c>
      <c r="C47" s="99">
        <v>36765</v>
      </c>
      <c r="D47" s="90">
        <f t="shared" si="1"/>
        <v>99</v>
      </c>
      <c r="E47" s="91">
        <f t="shared" si="2"/>
        <v>153350</v>
      </c>
      <c r="F47" s="91">
        <f t="shared" si="3"/>
        <v>15340</v>
      </c>
      <c r="G47" s="91">
        <f t="shared" si="4"/>
        <v>168690</v>
      </c>
      <c r="H47" s="100">
        <v>623</v>
      </c>
      <c r="I47" s="100">
        <v>653</v>
      </c>
      <c r="J47" s="93">
        <f t="shared" si="0"/>
        <v>30</v>
      </c>
      <c r="K47" s="101">
        <f t="shared" si="5"/>
        <v>30</v>
      </c>
      <c r="L47" s="102">
        <f t="shared" si="6"/>
        <v>0</v>
      </c>
      <c r="M47" s="94">
        <f t="shared" si="7"/>
        <v>180000</v>
      </c>
      <c r="N47" s="96">
        <f t="shared" si="8"/>
        <v>348690</v>
      </c>
      <c r="O47" s="36">
        <v>2100</v>
      </c>
      <c r="P47" s="36">
        <v>8</v>
      </c>
      <c r="Q47" s="36">
        <v>15000</v>
      </c>
    </row>
    <row r="48" spans="1:17" ht="15.75" x14ac:dyDescent="0.25">
      <c r="A48" s="98" t="s">
        <v>57</v>
      </c>
      <c r="B48" s="99">
        <v>35331</v>
      </c>
      <c r="C48" s="99">
        <v>35508</v>
      </c>
      <c r="D48" s="90">
        <f>C48-B48</f>
        <v>177</v>
      </c>
      <c r="E48" s="91">
        <f t="shared" si="2"/>
        <v>278100</v>
      </c>
      <c r="F48" s="91">
        <f t="shared" si="3"/>
        <v>27810</v>
      </c>
      <c r="G48" s="91">
        <f t="shared" si="4"/>
        <v>305910</v>
      </c>
      <c r="H48" s="100">
        <v>4202</v>
      </c>
      <c r="I48" s="100">
        <v>4228</v>
      </c>
      <c r="J48" s="93">
        <f t="shared" si="0"/>
        <v>26</v>
      </c>
      <c r="K48" s="101">
        <f t="shared" si="5"/>
        <v>26</v>
      </c>
      <c r="L48" s="102">
        <f t="shared" si="6"/>
        <v>0</v>
      </c>
      <c r="M48" s="94">
        <f t="shared" si="7"/>
        <v>156000</v>
      </c>
      <c r="N48" s="96">
        <f t="shared" si="8"/>
        <v>461910</v>
      </c>
      <c r="O48" s="36">
        <v>2100</v>
      </c>
      <c r="P48" s="36">
        <v>3</v>
      </c>
      <c r="Q48" s="36">
        <v>20000</v>
      </c>
    </row>
    <row r="49" spans="1:17" ht="15.75" x14ac:dyDescent="0.25">
      <c r="A49" s="98" t="s">
        <v>58</v>
      </c>
      <c r="B49" s="99">
        <v>6010</v>
      </c>
      <c r="C49" s="99">
        <v>6187</v>
      </c>
      <c r="D49" s="90">
        <f>C49-B49</f>
        <v>177</v>
      </c>
      <c r="E49" s="91">
        <f t="shared" si="2"/>
        <v>278100</v>
      </c>
      <c r="F49" s="91">
        <f t="shared" si="3"/>
        <v>27810</v>
      </c>
      <c r="G49" s="91">
        <f t="shared" si="4"/>
        <v>305910</v>
      </c>
      <c r="H49" s="100">
        <v>286</v>
      </c>
      <c r="I49" s="100">
        <v>310</v>
      </c>
      <c r="J49" s="93">
        <f t="shared" si="0"/>
        <v>24</v>
      </c>
      <c r="K49" s="101">
        <f>IF(J49&lt;=32,J49,32)</f>
        <v>24</v>
      </c>
      <c r="L49" s="102">
        <f>IF(J49&gt;32,J49-32,0)</f>
        <v>0</v>
      </c>
      <c r="M49" s="94">
        <f t="shared" si="7"/>
        <v>144000</v>
      </c>
      <c r="N49" s="96">
        <f t="shared" si="8"/>
        <v>449910</v>
      </c>
      <c r="O49" s="36">
        <v>2100</v>
      </c>
      <c r="P49" s="36">
        <v>0</v>
      </c>
      <c r="Q49" s="36">
        <v>40000</v>
      </c>
    </row>
    <row r="50" spans="1:17" ht="15.75" x14ac:dyDescent="0.25">
      <c r="A50" s="98" t="s">
        <v>59</v>
      </c>
      <c r="B50" s="99">
        <v>32367</v>
      </c>
      <c r="C50" s="99">
        <v>32525</v>
      </c>
      <c r="D50" s="90">
        <f t="shared" si="1"/>
        <v>158</v>
      </c>
      <c r="E50" s="91">
        <f t="shared" si="2"/>
        <v>247700</v>
      </c>
      <c r="F50" s="91">
        <f t="shared" si="3"/>
        <v>24770</v>
      </c>
      <c r="G50" s="91">
        <f t="shared" si="4"/>
        <v>272470</v>
      </c>
      <c r="H50" s="100">
        <v>715</v>
      </c>
      <c r="I50" s="100">
        <v>740</v>
      </c>
      <c r="J50" s="93">
        <f t="shared" si="0"/>
        <v>25</v>
      </c>
      <c r="K50" s="101">
        <f t="shared" si="5"/>
        <v>25</v>
      </c>
      <c r="L50" s="102">
        <f t="shared" si="6"/>
        <v>0</v>
      </c>
      <c r="M50" s="94">
        <f t="shared" si="7"/>
        <v>150000</v>
      </c>
      <c r="N50" s="96">
        <f t="shared" si="8"/>
        <v>422470</v>
      </c>
      <c r="O50" s="36">
        <v>2100</v>
      </c>
      <c r="P50" s="36">
        <v>16</v>
      </c>
      <c r="Q50" s="36">
        <v>15000</v>
      </c>
    </row>
    <row r="51" spans="1:17" ht="15.75" x14ac:dyDescent="0.25">
      <c r="A51" s="98" t="s">
        <v>60</v>
      </c>
      <c r="B51" s="99">
        <v>3821</v>
      </c>
      <c r="C51" s="99">
        <v>3985</v>
      </c>
      <c r="D51" s="90">
        <f t="shared" si="1"/>
        <v>164</v>
      </c>
      <c r="E51" s="91">
        <f t="shared" si="2"/>
        <v>257300</v>
      </c>
      <c r="F51" s="91">
        <f t="shared" si="3"/>
        <v>25730</v>
      </c>
      <c r="G51" s="91">
        <f t="shared" si="4"/>
        <v>283030</v>
      </c>
      <c r="H51" s="100">
        <v>586</v>
      </c>
      <c r="I51" s="100">
        <v>619</v>
      </c>
      <c r="J51" s="93">
        <f t="shared" si="0"/>
        <v>33</v>
      </c>
      <c r="K51" s="101">
        <f t="shared" si="5"/>
        <v>32</v>
      </c>
      <c r="L51" s="102">
        <f t="shared" si="6"/>
        <v>1</v>
      </c>
      <c r="M51" s="94">
        <f t="shared" si="7"/>
        <v>205000</v>
      </c>
      <c r="N51" s="96">
        <f t="shared" si="8"/>
        <v>488030</v>
      </c>
      <c r="O51" s="36">
        <v>2100</v>
      </c>
      <c r="P51" s="36">
        <v>36</v>
      </c>
      <c r="Q51" s="36"/>
    </row>
    <row r="52" spans="1:17" ht="15.75" x14ac:dyDescent="0.25">
      <c r="A52" s="98" t="s">
        <v>61</v>
      </c>
      <c r="B52" s="99">
        <v>32644</v>
      </c>
      <c r="C52" s="99">
        <v>32780</v>
      </c>
      <c r="D52" s="90">
        <f t="shared" si="1"/>
        <v>136</v>
      </c>
      <c r="E52" s="91">
        <f t="shared" si="2"/>
        <v>212500</v>
      </c>
      <c r="F52" s="91">
        <f t="shared" si="3"/>
        <v>21250</v>
      </c>
      <c r="G52" s="91">
        <f t="shared" si="4"/>
        <v>233750</v>
      </c>
      <c r="H52" s="100">
        <v>3432</v>
      </c>
      <c r="I52" s="100">
        <v>3454</v>
      </c>
      <c r="J52" s="93">
        <f t="shared" si="0"/>
        <v>22</v>
      </c>
      <c r="K52" s="101">
        <f t="shared" si="5"/>
        <v>22</v>
      </c>
      <c r="L52" s="102">
        <f t="shared" si="6"/>
        <v>0</v>
      </c>
      <c r="M52" s="94">
        <f t="shared" si="7"/>
        <v>132000</v>
      </c>
      <c r="N52" s="96">
        <f t="shared" si="8"/>
        <v>365750</v>
      </c>
      <c r="O52" s="36">
        <v>2100</v>
      </c>
      <c r="P52" s="36">
        <v>27</v>
      </c>
      <c r="Q52" s="36">
        <v>45000</v>
      </c>
    </row>
    <row r="53" spans="1:17" ht="15.75" x14ac:dyDescent="0.25">
      <c r="A53" s="98" t="s">
        <v>62</v>
      </c>
      <c r="B53" s="99">
        <v>33676</v>
      </c>
      <c r="C53" s="99">
        <v>33846</v>
      </c>
      <c r="D53" s="90">
        <f t="shared" si="1"/>
        <v>170</v>
      </c>
      <c r="E53" s="91">
        <f t="shared" si="2"/>
        <v>266900</v>
      </c>
      <c r="F53" s="91">
        <f t="shared" si="3"/>
        <v>26690</v>
      </c>
      <c r="G53" s="91">
        <f t="shared" si="4"/>
        <v>293590</v>
      </c>
      <c r="H53" s="100">
        <v>285</v>
      </c>
      <c r="I53" s="100">
        <v>328</v>
      </c>
      <c r="J53" s="93">
        <f t="shared" si="0"/>
        <v>43</v>
      </c>
      <c r="K53" s="101">
        <f t="shared" si="5"/>
        <v>32</v>
      </c>
      <c r="L53" s="102">
        <f t="shared" si="6"/>
        <v>11</v>
      </c>
      <c r="M53" s="94">
        <f t="shared" si="7"/>
        <v>335000</v>
      </c>
      <c r="N53" s="96">
        <f t="shared" si="8"/>
        <v>628590</v>
      </c>
      <c r="O53" s="36">
        <v>2100</v>
      </c>
      <c r="P53" s="36">
        <v>6</v>
      </c>
      <c r="Q53" s="36">
        <v>20000</v>
      </c>
    </row>
    <row r="54" spans="1:17" ht="15.75" x14ac:dyDescent="0.25">
      <c r="A54" s="98" t="s">
        <v>63</v>
      </c>
      <c r="B54" s="99">
        <v>32724</v>
      </c>
      <c r="C54" s="99">
        <v>32879</v>
      </c>
      <c r="D54" s="90">
        <f t="shared" si="1"/>
        <v>155</v>
      </c>
      <c r="E54" s="91">
        <f t="shared" si="2"/>
        <v>242900</v>
      </c>
      <c r="F54" s="91">
        <f t="shared" si="3"/>
        <v>24290</v>
      </c>
      <c r="G54" s="91">
        <f t="shared" si="4"/>
        <v>267190</v>
      </c>
      <c r="H54" s="100">
        <v>647</v>
      </c>
      <c r="I54" s="100">
        <v>667</v>
      </c>
      <c r="J54" s="93">
        <f t="shared" si="0"/>
        <v>20</v>
      </c>
      <c r="K54" s="101">
        <f t="shared" si="5"/>
        <v>20</v>
      </c>
      <c r="L54" s="102">
        <f t="shared" si="6"/>
        <v>0</v>
      </c>
      <c r="M54" s="94">
        <f t="shared" si="7"/>
        <v>120000</v>
      </c>
      <c r="N54" s="96">
        <f t="shared" si="8"/>
        <v>387190</v>
      </c>
      <c r="O54" s="36">
        <v>2100</v>
      </c>
      <c r="P54" s="36">
        <v>29</v>
      </c>
      <c r="Q54" s="36">
        <v>25000</v>
      </c>
    </row>
    <row r="55" spans="1:17" ht="15.75" x14ac:dyDescent="0.25">
      <c r="A55" s="98" t="s">
        <v>64</v>
      </c>
      <c r="B55" s="99">
        <v>35313</v>
      </c>
      <c r="C55" s="99">
        <v>35475</v>
      </c>
      <c r="D55" s="90">
        <f t="shared" si="1"/>
        <v>162</v>
      </c>
      <c r="E55" s="91">
        <f t="shared" si="2"/>
        <v>254100</v>
      </c>
      <c r="F55" s="91">
        <f t="shared" si="3"/>
        <v>25410</v>
      </c>
      <c r="G55" s="91">
        <f t="shared" si="4"/>
        <v>279510</v>
      </c>
      <c r="H55" s="100">
        <v>478</v>
      </c>
      <c r="I55" s="100">
        <v>501</v>
      </c>
      <c r="J55" s="93">
        <f t="shared" si="0"/>
        <v>23</v>
      </c>
      <c r="K55" s="101">
        <f t="shared" si="5"/>
        <v>23</v>
      </c>
      <c r="L55" s="102">
        <f t="shared" si="6"/>
        <v>0</v>
      </c>
      <c r="M55" s="94">
        <f t="shared" si="7"/>
        <v>138000</v>
      </c>
      <c r="N55" s="96">
        <f t="shared" si="8"/>
        <v>417510</v>
      </c>
      <c r="O55" s="36">
        <v>2100</v>
      </c>
      <c r="P55" s="36">
        <v>29</v>
      </c>
      <c r="Q55" s="36">
        <v>10000</v>
      </c>
    </row>
    <row r="56" spans="1:17" ht="15.75" x14ac:dyDescent="0.25">
      <c r="A56" s="98" t="s">
        <v>65</v>
      </c>
      <c r="B56" s="99">
        <v>33785</v>
      </c>
      <c r="C56" s="99">
        <v>33996</v>
      </c>
      <c r="D56" s="90">
        <f t="shared" si="1"/>
        <v>211</v>
      </c>
      <c r="E56" s="91">
        <f t="shared" si="2"/>
        <v>335340</v>
      </c>
      <c r="F56" s="91">
        <f t="shared" si="3"/>
        <v>33530</v>
      </c>
      <c r="G56" s="91">
        <f t="shared" si="4"/>
        <v>368870</v>
      </c>
      <c r="H56" s="100">
        <v>670</v>
      </c>
      <c r="I56" s="100">
        <v>693</v>
      </c>
      <c r="J56" s="93">
        <f t="shared" si="0"/>
        <v>23</v>
      </c>
      <c r="K56" s="101">
        <f t="shared" si="5"/>
        <v>23</v>
      </c>
      <c r="L56" s="102">
        <f t="shared" si="6"/>
        <v>0</v>
      </c>
      <c r="M56" s="94">
        <f t="shared" si="7"/>
        <v>138000</v>
      </c>
      <c r="N56" s="96">
        <f t="shared" si="8"/>
        <v>506870</v>
      </c>
      <c r="O56" s="36">
        <v>2100</v>
      </c>
      <c r="P56" s="36">
        <v>30</v>
      </c>
      <c r="Q56" s="36">
        <v>35000</v>
      </c>
    </row>
    <row r="57" spans="1:17" ht="15.75" x14ac:dyDescent="0.25">
      <c r="A57" s="98" t="s">
        <v>66</v>
      </c>
      <c r="B57" s="99">
        <v>35958</v>
      </c>
      <c r="C57" s="99">
        <v>36127</v>
      </c>
      <c r="D57" s="90">
        <f t="shared" si="1"/>
        <v>169</v>
      </c>
      <c r="E57" s="91">
        <f t="shared" si="2"/>
        <v>265300</v>
      </c>
      <c r="F57" s="91">
        <f t="shared" si="3"/>
        <v>26530</v>
      </c>
      <c r="G57" s="91">
        <f t="shared" si="4"/>
        <v>291830</v>
      </c>
      <c r="H57" s="100">
        <v>3974</v>
      </c>
      <c r="I57" s="100">
        <v>3999</v>
      </c>
      <c r="J57" s="93">
        <f t="shared" si="0"/>
        <v>25</v>
      </c>
      <c r="K57" s="101">
        <f t="shared" si="5"/>
        <v>25</v>
      </c>
      <c r="L57" s="102">
        <f t="shared" si="6"/>
        <v>0</v>
      </c>
      <c r="M57" s="94">
        <f t="shared" si="7"/>
        <v>150000</v>
      </c>
      <c r="N57" s="96">
        <f t="shared" si="8"/>
        <v>441830</v>
      </c>
      <c r="O57" s="36">
        <v>2100</v>
      </c>
      <c r="P57" s="36">
        <v>31</v>
      </c>
      <c r="Q57" s="36"/>
    </row>
    <row r="58" spans="1:17" ht="15.75" x14ac:dyDescent="0.25">
      <c r="A58" s="98" t="s">
        <v>67</v>
      </c>
      <c r="B58" s="99">
        <v>28172</v>
      </c>
      <c r="C58" s="99">
        <v>28339</v>
      </c>
      <c r="D58" s="90">
        <f t="shared" si="1"/>
        <v>167</v>
      </c>
      <c r="E58" s="91">
        <f t="shared" si="2"/>
        <v>262100</v>
      </c>
      <c r="F58" s="91">
        <f t="shared" si="3"/>
        <v>26210</v>
      </c>
      <c r="G58" s="91">
        <f t="shared" si="4"/>
        <v>288310</v>
      </c>
      <c r="H58" s="100">
        <v>2634</v>
      </c>
      <c r="I58" s="100">
        <v>2654</v>
      </c>
      <c r="J58" s="93">
        <f t="shared" si="0"/>
        <v>20</v>
      </c>
      <c r="K58" s="101">
        <f t="shared" si="5"/>
        <v>20</v>
      </c>
      <c r="L58" s="102">
        <f t="shared" si="6"/>
        <v>0</v>
      </c>
      <c r="M58" s="94">
        <f t="shared" si="7"/>
        <v>120000</v>
      </c>
      <c r="N58" s="96">
        <f t="shared" si="8"/>
        <v>408310</v>
      </c>
      <c r="O58" s="36">
        <v>2100</v>
      </c>
      <c r="P58" s="36">
        <v>29</v>
      </c>
      <c r="Q58" s="36">
        <v>15000</v>
      </c>
    </row>
    <row r="59" spans="1:17" ht="15.75" x14ac:dyDescent="0.2">
      <c r="A59" s="98" t="s">
        <v>68</v>
      </c>
      <c r="B59" s="112">
        <v>10847</v>
      </c>
      <c r="C59" s="112">
        <v>10959</v>
      </c>
      <c r="D59" s="90">
        <f t="shared" si="1"/>
        <v>112</v>
      </c>
      <c r="E59" s="91">
        <f t="shared" si="2"/>
        <v>174100</v>
      </c>
      <c r="F59" s="91">
        <f t="shared" si="3"/>
        <v>17410</v>
      </c>
      <c r="G59" s="91">
        <f t="shared" si="4"/>
        <v>191510</v>
      </c>
      <c r="H59" s="113">
        <v>23</v>
      </c>
      <c r="I59" s="113">
        <v>39</v>
      </c>
      <c r="J59" s="93">
        <f t="shared" si="0"/>
        <v>16</v>
      </c>
      <c r="K59" s="101">
        <f t="shared" si="5"/>
        <v>16</v>
      </c>
      <c r="L59" s="102">
        <f t="shared" si="6"/>
        <v>0</v>
      </c>
      <c r="M59" s="94">
        <f t="shared" si="7"/>
        <v>96000</v>
      </c>
      <c r="N59" s="96">
        <f t="shared" si="8"/>
        <v>287510</v>
      </c>
      <c r="O59" s="37">
        <v>2100</v>
      </c>
      <c r="P59" s="37">
        <v>5</v>
      </c>
      <c r="Q59" s="37">
        <v>10000</v>
      </c>
    </row>
    <row r="60" spans="1:17" ht="15.75" x14ac:dyDescent="0.25">
      <c r="A60" s="98" t="s">
        <v>69</v>
      </c>
      <c r="B60" s="99">
        <v>35688</v>
      </c>
      <c r="C60" s="99">
        <v>35814</v>
      </c>
      <c r="D60" s="90">
        <f t="shared" si="1"/>
        <v>126</v>
      </c>
      <c r="E60" s="91">
        <f t="shared" si="2"/>
        <v>196500</v>
      </c>
      <c r="F60" s="91">
        <f t="shared" si="3"/>
        <v>19650</v>
      </c>
      <c r="G60" s="91">
        <f t="shared" si="4"/>
        <v>216150</v>
      </c>
      <c r="H60" s="100">
        <v>873</v>
      </c>
      <c r="I60" s="100">
        <v>903</v>
      </c>
      <c r="J60" s="93">
        <f t="shared" si="0"/>
        <v>30</v>
      </c>
      <c r="K60" s="101">
        <f t="shared" si="5"/>
        <v>30</v>
      </c>
      <c r="L60" s="102">
        <f t="shared" si="6"/>
        <v>0</v>
      </c>
      <c r="M60" s="94">
        <f t="shared" si="7"/>
        <v>180000</v>
      </c>
      <c r="N60" s="96">
        <f t="shared" si="8"/>
        <v>396150</v>
      </c>
      <c r="O60" s="36">
        <v>2100</v>
      </c>
      <c r="P60" s="36">
        <v>8</v>
      </c>
      <c r="Q60" s="36">
        <v>10000</v>
      </c>
    </row>
    <row r="61" spans="1:17" ht="15.75" x14ac:dyDescent="0.25">
      <c r="A61" s="98" t="s">
        <v>70</v>
      </c>
      <c r="B61" s="99">
        <v>42604</v>
      </c>
      <c r="C61" s="99">
        <v>42732</v>
      </c>
      <c r="D61" s="90">
        <f t="shared" si="1"/>
        <v>128</v>
      </c>
      <c r="E61" s="91">
        <f t="shared" si="2"/>
        <v>199700</v>
      </c>
      <c r="F61" s="91">
        <f t="shared" si="3"/>
        <v>19970</v>
      </c>
      <c r="G61" s="91">
        <f t="shared" si="4"/>
        <v>219670</v>
      </c>
      <c r="H61" s="100">
        <v>304</v>
      </c>
      <c r="I61" s="100">
        <v>324</v>
      </c>
      <c r="J61" s="93">
        <f t="shared" si="0"/>
        <v>20</v>
      </c>
      <c r="K61" s="101">
        <f t="shared" si="5"/>
        <v>20</v>
      </c>
      <c r="L61" s="102">
        <f t="shared" si="6"/>
        <v>0</v>
      </c>
      <c r="M61" s="94">
        <f t="shared" si="7"/>
        <v>120000</v>
      </c>
      <c r="N61" s="96">
        <f t="shared" si="8"/>
        <v>339670</v>
      </c>
      <c r="O61" s="36">
        <v>2100</v>
      </c>
      <c r="P61" s="36">
        <v>22</v>
      </c>
      <c r="Q61" s="36">
        <v>30000</v>
      </c>
    </row>
    <row r="62" spans="1:17" ht="15.75" x14ac:dyDescent="0.25">
      <c r="A62" s="98" t="s">
        <v>71</v>
      </c>
      <c r="B62" s="99">
        <v>39498</v>
      </c>
      <c r="C62" s="99">
        <v>39597</v>
      </c>
      <c r="D62" s="90">
        <f t="shared" si="1"/>
        <v>99</v>
      </c>
      <c r="E62" s="91">
        <f t="shared" si="2"/>
        <v>153350</v>
      </c>
      <c r="F62" s="91">
        <f t="shared" si="3"/>
        <v>15340</v>
      </c>
      <c r="G62" s="91">
        <f t="shared" si="4"/>
        <v>168690</v>
      </c>
      <c r="H62" s="100">
        <v>1541</v>
      </c>
      <c r="I62" s="100">
        <v>1568</v>
      </c>
      <c r="J62" s="93">
        <f t="shared" si="0"/>
        <v>27</v>
      </c>
      <c r="K62" s="101">
        <f t="shared" si="5"/>
        <v>27</v>
      </c>
      <c r="L62" s="102">
        <f t="shared" si="6"/>
        <v>0</v>
      </c>
      <c r="M62" s="94">
        <f t="shared" si="7"/>
        <v>162000</v>
      </c>
      <c r="N62" s="96">
        <f t="shared" si="8"/>
        <v>330690</v>
      </c>
      <c r="O62" s="36">
        <v>2100</v>
      </c>
      <c r="P62" s="36">
        <v>37</v>
      </c>
      <c r="Q62" s="36">
        <v>40000</v>
      </c>
    </row>
    <row r="63" spans="1:17" ht="15.75" x14ac:dyDescent="0.25">
      <c r="A63" s="98" t="s">
        <v>72</v>
      </c>
      <c r="B63" s="99">
        <v>31437</v>
      </c>
      <c r="C63" s="99">
        <v>31609</v>
      </c>
      <c r="D63" s="90">
        <f t="shared" si="1"/>
        <v>172</v>
      </c>
      <c r="E63" s="91">
        <f t="shared" si="2"/>
        <v>270100</v>
      </c>
      <c r="F63" s="91">
        <f t="shared" si="3"/>
        <v>27010</v>
      </c>
      <c r="G63" s="91">
        <f t="shared" si="4"/>
        <v>297110</v>
      </c>
      <c r="H63" s="100">
        <v>509</v>
      </c>
      <c r="I63" s="100">
        <v>535</v>
      </c>
      <c r="J63" s="93">
        <f t="shared" si="0"/>
        <v>26</v>
      </c>
      <c r="K63" s="101">
        <f t="shared" si="5"/>
        <v>26</v>
      </c>
      <c r="L63" s="102">
        <f t="shared" si="6"/>
        <v>0</v>
      </c>
      <c r="M63" s="94">
        <f t="shared" si="7"/>
        <v>156000</v>
      </c>
      <c r="N63" s="96">
        <f t="shared" si="8"/>
        <v>453110</v>
      </c>
      <c r="O63" s="36">
        <v>2100</v>
      </c>
      <c r="P63" s="36">
        <v>40</v>
      </c>
      <c r="Q63" s="36">
        <v>10000</v>
      </c>
    </row>
    <row r="64" spans="1:17" ht="15.75" x14ac:dyDescent="0.25">
      <c r="A64" s="98" t="s">
        <v>73</v>
      </c>
      <c r="B64" s="99">
        <v>34602</v>
      </c>
      <c r="C64" s="99">
        <v>34760</v>
      </c>
      <c r="D64" s="90">
        <f t="shared" si="1"/>
        <v>158</v>
      </c>
      <c r="E64" s="91">
        <f t="shared" si="2"/>
        <v>247700</v>
      </c>
      <c r="F64" s="91">
        <f t="shared" si="3"/>
        <v>24770</v>
      </c>
      <c r="G64" s="91">
        <f t="shared" si="4"/>
        <v>272470</v>
      </c>
      <c r="H64" s="100">
        <v>156</v>
      </c>
      <c r="I64" s="100">
        <v>183</v>
      </c>
      <c r="J64" s="93">
        <f t="shared" si="0"/>
        <v>27</v>
      </c>
      <c r="K64" s="101">
        <f t="shared" si="5"/>
        <v>27</v>
      </c>
      <c r="L64" s="102">
        <f t="shared" si="6"/>
        <v>0</v>
      </c>
      <c r="M64" s="94">
        <f t="shared" si="7"/>
        <v>162000</v>
      </c>
      <c r="N64" s="96">
        <f t="shared" si="8"/>
        <v>434470</v>
      </c>
      <c r="O64" s="36">
        <v>2100</v>
      </c>
      <c r="P64" s="36">
        <v>65</v>
      </c>
      <c r="Q64" s="36">
        <v>45000</v>
      </c>
    </row>
    <row r="65" spans="1:17" ht="15.75" x14ac:dyDescent="0.25">
      <c r="A65" s="98" t="s">
        <v>74</v>
      </c>
      <c r="B65" s="99">
        <v>36759</v>
      </c>
      <c r="C65" s="99">
        <v>36944</v>
      </c>
      <c r="D65" s="90">
        <f t="shared" si="1"/>
        <v>185</v>
      </c>
      <c r="E65" s="91">
        <f t="shared" si="2"/>
        <v>290900</v>
      </c>
      <c r="F65" s="91">
        <f t="shared" si="3"/>
        <v>29090</v>
      </c>
      <c r="G65" s="91">
        <f t="shared" si="4"/>
        <v>319990</v>
      </c>
      <c r="H65" s="100">
        <v>2491</v>
      </c>
      <c r="I65" s="100">
        <v>2528</v>
      </c>
      <c r="J65" s="93">
        <f t="shared" si="0"/>
        <v>37</v>
      </c>
      <c r="K65" s="101">
        <f t="shared" si="5"/>
        <v>32</v>
      </c>
      <c r="L65" s="102">
        <f t="shared" si="6"/>
        <v>5</v>
      </c>
      <c r="M65" s="94">
        <f t="shared" si="7"/>
        <v>257000</v>
      </c>
      <c r="N65" s="96">
        <f t="shared" si="8"/>
        <v>576990</v>
      </c>
      <c r="O65" s="36">
        <v>2100</v>
      </c>
      <c r="P65" s="36">
        <v>54</v>
      </c>
      <c r="Q65" s="36">
        <v>15000</v>
      </c>
    </row>
    <row r="66" spans="1:17" ht="15.75" x14ac:dyDescent="0.25">
      <c r="A66" s="98" t="s">
        <v>75</v>
      </c>
      <c r="B66" s="99">
        <v>38866</v>
      </c>
      <c r="C66" s="99">
        <v>39043</v>
      </c>
      <c r="D66" s="90">
        <f t="shared" si="1"/>
        <v>177</v>
      </c>
      <c r="E66" s="91">
        <f t="shared" si="2"/>
        <v>278100</v>
      </c>
      <c r="F66" s="91">
        <f t="shared" si="3"/>
        <v>27810</v>
      </c>
      <c r="G66" s="91">
        <f t="shared" si="4"/>
        <v>305910</v>
      </c>
      <c r="H66" s="100">
        <v>1531</v>
      </c>
      <c r="I66" s="100">
        <v>1559</v>
      </c>
      <c r="J66" s="93">
        <f t="shared" si="0"/>
        <v>28</v>
      </c>
      <c r="K66" s="101">
        <f t="shared" si="5"/>
        <v>28</v>
      </c>
      <c r="L66" s="102">
        <f t="shared" si="6"/>
        <v>0</v>
      </c>
      <c r="M66" s="94">
        <f t="shared" si="7"/>
        <v>168000</v>
      </c>
      <c r="N66" s="96">
        <f t="shared" si="8"/>
        <v>473910</v>
      </c>
      <c r="O66" s="36">
        <v>2100</v>
      </c>
      <c r="P66" s="36">
        <v>0</v>
      </c>
      <c r="Q66" s="36"/>
    </row>
    <row r="67" spans="1:17" ht="15.75" x14ac:dyDescent="0.25">
      <c r="A67" s="98" t="s">
        <v>76</v>
      </c>
      <c r="B67" s="99">
        <v>36922</v>
      </c>
      <c r="C67" s="99">
        <v>37120</v>
      </c>
      <c r="D67" s="90">
        <f t="shared" si="1"/>
        <v>198</v>
      </c>
      <c r="E67" s="91">
        <f t="shared" si="2"/>
        <v>311700</v>
      </c>
      <c r="F67" s="91">
        <f t="shared" si="3"/>
        <v>31170</v>
      </c>
      <c r="G67" s="91">
        <f t="shared" si="4"/>
        <v>342870</v>
      </c>
      <c r="H67" s="100">
        <v>2743</v>
      </c>
      <c r="I67" s="100">
        <v>2784</v>
      </c>
      <c r="J67" s="93">
        <f t="shared" si="0"/>
        <v>41</v>
      </c>
      <c r="K67" s="101">
        <f t="shared" si="5"/>
        <v>32</v>
      </c>
      <c r="L67" s="102">
        <f t="shared" si="6"/>
        <v>9</v>
      </c>
      <c r="M67" s="94">
        <f t="shared" si="7"/>
        <v>309000</v>
      </c>
      <c r="N67" s="96">
        <f t="shared" si="8"/>
        <v>651870</v>
      </c>
      <c r="O67" s="36">
        <v>2100</v>
      </c>
      <c r="P67" s="36">
        <v>16</v>
      </c>
      <c r="Q67" s="36">
        <v>40000</v>
      </c>
    </row>
    <row r="68" spans="1:17" ht="15.75" x14ac:dyDescent="0.25">
      <c r="A68" s="98" t="s">
        <v>77</v>
      </c>
      <c r="B68" s="99">
        <v>16960</v>
      </c>
      <c r="C68" s="99">
        <v>17178</v>
      </c>
      <c r="D68" s="90">
        <f t="shared" si="1"/>
        <v>218</v>
      </c>
      <c r="E68" s="91">
        <f t="shared" si="2"/>
        <v>348340</v>
      </c>
      <c r="F68" s="91">
        <f t="shared" si="3"/>
        <v>34830</v>
      </c>
      <c r="G68" s="91">
        <f t="shared" si="4"/>
        <v>383170</v>
      </c>
      <c r="H68" s="100">
        <v>5214</v>
      </c>
      <c r="I68" s="100">
        <v>5233</v>
      </c>
      <c r="J68" s="93">
        <f t="shared" si="0"/>
        <v>19</v>
      </c>
      <c r="K68" s="101">
        <f t="shared" si="5"/>
        <v>19</v>
      </c>
      <c r="L68" s="102">
        <f t="shared" si="6"/>
        <v>0</v>
      </c>
      <c r="M68" s="94">
        <f t="shared" si="7"/>
        <v>114000</v>
      </c>
      <c r="N68" s="96">
        <f t="shared" si="8"/>
        <v>497170</v>
      </c>
      <c r="O68" s="36">
        <v>2100</v>
      </c>
      <c r="P68" s="36">
        <v>18</v>
      </c>
      <c r="Q68" s="36">
        <v>45000</v>
      </c>
    </row>
    <row r="69" spans="1:17" ht="15.75" x14ac:dyDescent="0.25">
      <c r="A69" s="98" t="s">
        <v>78</v>
      </c>
      <c r="B69" s="99">
        <v>35789</v>
      </c>
      <c r="C69" s="99">
        <v>35975</v>
      </c>
      <c r="D69" s="90">
        <f t="shared" si="1"/>
        <v>186</v>
      </c>
      <c r="E69" s="91">
        <f t="shared" si="2"/>
        <v>292500</v>
      </c>
      <c r="F69" s="91">
        <f t="shared" si="3"/>
        <v>29250</v>
      </c>
      <c r="G69" s="91">
        <f t="shared" si="4"/>
        <v>321750</v>
      </c>
      <c r="H69" s="100">
        <v>1117</v>
      </c>
      <c r="I69" s="100">
        <v>1140</v>
      </c>
      <c r="J69" s="93">
        <f t="shared" si="0"/>
        <v>23</v>
      </c>
      <c r="K69" s="101">
        <f t="shared" si="5"/>
        <v>23</v>
      </c>
      <c r="L69" s="102">
        <f t="shared" si="6"/>
        <v>0</v>
      </c>
      <c r="M69" s="94">
        <f t="shared" si="7"/>
        <v>138000</v>
      </c>
      <c r="N69" s="96">
        <f t="shared" si="8"/>
        <v>459750</v>
      </c>
      <c r="O69" s="36">
        <v>2100</v>
      </c>
      <c r="P69" s="36">
        <v>16</v>
      </c>
      <c r="Q69" s="36">
        <v>70000</v>
      </c>
    </row>
    <row r="70" spans="1:17" ht="15.75" x14ac:dyDescent="0.25">
      <c r="A70" s="98" t="s">
        <v>79</v>
      </c>
      <c r="B70" s="99">
        <v>33910</v>
      </c>
      <c r="C70" s="99">
        <v>34038</v>
      </c>
      <c r="D70" s="90">
        <f t="shared" si="1"/>
        <v>128</v>
      </c>
      <c r="E70" s="91">
        <f t="shared" si="2"/>
        <v>199700</v>
      </c>
      <c r="F70" s="91">
        <f t="shared" si="3"/>
        <v>19970</v>
      </c>
      <c r="G70" s="91">
        <f t="shared" si="4"/>
        <v>219670</v>
      </c>
      <c r="H70" s="100">
        <v>4084</v>
      </c>
      <c r="I70" s="100">
        <v>4114</v>
      </c>
      <c r="J70" s="93">
        <f t="shared" si="0"/>
        <v>30</v>
      </c>
      <c r="K70" s="101">
        <f t="shared" si="5"/>
        <v>30</v>
      </c>
      <c r="L70" s="102">
        <f t="shared" si="6"/>
        <v>0</v>
      </c>
      <c r="M70" s="94">
        <f t="shared" si="7"/>
        <v>180000</v>
      </c>
      <c r="N70" s="96">
        <f t="shared" si="8"/>
        <v>399670</v>
      </c>
      <c r="O70" s="36">
        <v>2100</v>
      </c>
      <c r="P70" s="36">
        <v>0</v>
      </c>
      <c r="Q70" s="36">
        <v>10000</v>
      </c>
    </row>
    <row r="71" spans="1:17" ht="15.75" x14ac:dyDescent="0.25">
      <c r="A71" s="98" t="s">
        <v>80</v>
      </c>
      <c r="B71" s="99">
        <v>31128</v>
      </c>
      <c r="C71" s="99">
        <v>31294</v>
      </c>
      <c r="D71" s="90">
        <f t="shared" si="1"/>
        <v>166</v>
      </c>
      <c r="E71" s="91">
        <f t="shared" si="2"/>
        <v>260500</v>
      </c>
      <c r="F71" s="91">
        <f t="shared" si="3"/>
        <v>26050</v>
      </c>
      <c r="G71" s="91">
        <f t="shared" si="4"/>
        <v>286550</v>
      </c>
      <c r="H71" s="100">
        <v>66</v>
      </c>
      <c r="I71" s="100">
        <v>79</v>
      </c>
      <c r="J71" s="93">
        <f t="shared" si="0"/>
        <v>13</v>
      </c>
      <c r="K71" s="101">
        <f t="shared" si="5"/>
        <v>13</v>
      </c>
      <c r="L71" s="102">
        <f t="shared" si="6"/>
        <v>0</v>
      </c>
      <c r="M71" s="94">
        <f t="shared" si="7"/>
        <v>78000</v>
      </c>
      <c r="N71" s="96">
        <f t="shared" si="8"/>
        <v>364550</v>
      </c>
      <c r="O71" s="36">
        <v>2100</v>
      </c>
      <c r="P71" s="36">
        <v>0</v>
      </c>
      <c r="Q71" s="36">
        <v>25000</v>
      </c>
    </row>
    <row r="72" spans="1:17" ht="15.75" x14ac:dyDescent="0.25">
      <c r="A72" s="98" t="s">
        <v>81</v>
      </c>
      <c r="B72" s="99">
        <v>31159</v>
      </c>
      <c r="C72" s="99">
        <v>31312</v>
      </c>
      <c r="D72" s="90">
        <f t="shared" si="1"/>
        <v>153</v>
      </c>
      <c r="E72" s="91">
        <f t="shared" si="2"/>
        <v>239700</v>
      </c>
      <c r="F72" s="91">
        <f t="shared" si="3"/>
        <v>23970</v>
      </c>
      <c r="G72" s="91">
        <f t="shared" si="4"/>
        <v>263670</v>
      </c>
      <c r="H72" s="100">
        <v>2423</v>
      </c>
      <c r="I72" s="100">
        <v>2453</v>
      </c>
      <c r="J72" s="93">
        <f t="shared" si="0"/>
        <v>30</v>
      </c>
      <c r="K72" s="101">
        <f t="shared" si="5"/>
        <v>30</v>
      </c>
      <c r="L72" s="102">
        <f t="shared" si="6"/>
        <v>0</v>
      </c>
      <c r="M72" s="94">
        <f t="shared" si="7"/>
        <v>180000</v>
      </c>
      <c r="N72" s="96">
        <f t="shared" si="8"/>
        <v>443670</v>
      </c>
      <c r="O72" s="36">
        <v>2100</v>
      </c>
      <c r="P72" s="36">
        <v>0</v>
      </c>
      <c r="Q72" s="36">
        <v>55000</v>
      </c>
    </row>
    <row r="73" spans="1:17" ht="15.75" x14ac:dyDescent="0.25">
      <c r="A73" s="98" t="s">
        <v>82</v>
      </c>
      <c r="B73" s="99">
        <v>34466</v>
      </c>
      <c r="C73" s="99">
        <v>34667</v>
      </c>
      <c r="D73" s="90">
        <f t="shared" si="1"/>
        <v>201</v>
      </c>
      <c r="E73" s="91">
        <f t="shared" si="2"/>
        <v>316760</v>
      </c>
      <c r="F73" s="91">
        <f t="shared" si="3"/>
        <v>31680</v>
      </c>
      <c r="G73" s="91">
        <f t="shared" si="4"/>
        <v>348440</v>
      </c>
      <c r="H73" s="100">
        <v>2286</v>
      </c>
      <c r="I73" s="100">
        <v>2308</v>
      </c>
      <c r="J73" s="93">
        <f t="shared" si="0"/>
        <v>22</v>
      </c>
      <c r="K73" s="101">
        <f t="shared" si="5"/>
        <v>22</v>
      </c>
      <c r="L73" s="102">
        <f t="shared" si="6"/>
        <v>0</v>
      </c>
      <c r="M73" s="94">
        <f t="shared" si="7"/>
        <v>132000</v>
      </c>
      <c r="N73" s="96">
        <f t="shared" si="8"/>
        <v>480440</v>
      </c>
      <c r="O73" s="36">
        <v>2100</v>
      </c>
      <c r="P73" s="36">
        <v>24</v>
      </c>
      <c r="Q73" s="36">
        <v>20000</v>
      </c>
    </row>
    <row r="74" spans="1:17" ht="15.75" x14ac:dyDescent="0.25">
      <c r="A74" s="98" t="s">
        <v>83</v>
      </c>
      <c r="B74" s="99">
        <v>10130</v>
      </c>
      <c r="C74" s="99">
        <v>10267</v>
      </c>
      <c r="D74" s="90">
        <f t="shared" si="1"/>
        <v>137</v>
      </c>
      <c r="E74" s="91">
        <f t="shared" si="2"/>
        <v>214100</v>
      </c>
      <c r="F74" s="91">
        <f t="shared" si="3"/>
        <v>21410</v>
      </c>
      <c r="G74" s="91">
        <f t="shared" si="4"/>
        <v>235510</v>
      </c>
      <c r="H74" s="100">
        <v>224</v>
      </c>
      <c r="I74" s="100">
        <v>235</v>
      </c>
      <c r="J74" s="93">
        <f t="shared" si="0"/>
        <v>11</v>
      </c>
      <c r="K74" s="101">
        <f t="shared" si="5"/>
        <v>11</v>
      </c>
      <c r="L74" s="102">
        <f t="shared" si="6"/>
        <v>0</v>
      </c>
      <c r="M74" s="94">
        <f t="shared" si="7"/>
        <v>66000</v>
      </c>
      <c r="N74" s="96">
        <f t="shared" si="8"/>
        <v>301510</v>
      </c>
      <c r="O74" s="36">
        <v>2100</v>
      </c>
      <c r="P74" s="36">
        <v>19</v>
      </c>
      <c r="Q74" s="36">
        <v>25000</v>
      </c>
    </row>
    <row r="75" spans="1:17" ht="15.75" x14ac:dyDescent="0.25">
      <c r="A75" s="98" t="s">
        <v>84</v>
      </c>
      <c r="B75" s="99">
        <v>35123</v>
      </c>
      <c r="C75" s="99">
        <v>35282</v>
      </c>
      <c r="D75" s="90">
        <f t="shared" si="1"/>
        <v>159</v>
      </c>
      <c r="E75" s="91">
        <f t="shared" si="2"/>
        <v>249300</v>
      </c>
      <c r="F75" s="91">
        <f t="shared" si="3"/>
        <v>24930</v>
      </c>
      <c r="G75" s="91">
        <f t="shared" si="4"/>
        <v>274230</v>
      </c>
      <c r="H75" s="114">
        <v>56</v>
      </c>
      <c r="I75" s="114">
        <v>71</v>
      </c>
      <c r="J75" s="93">
        <f t="shared" si="0"/>
        <v>15</v>
      </c>
      <c r="K75" s="101">
        <f t="shared" si="5"/>
        <v>15</v>
      </c>
      <c r="L75" s="102">
        <f t="shared" si="6"/>
        <v>0</v>
      </c>
      <c r="M75" s="94">
        <f t="shared" si="7"/>
        <v>90000</v>
      </c>
      <c r="N75" s="96">
        <f t="shared" si="8"/>
        <v>364230</v>
      </c>
      <c r="O75" s="36">
        <v>2100</v>
      </c>
      <c r="P75" s="36">
        <v>61</v>
      </c>
      <c r="Q75" s="36">
        <v>20000</v>
      </c>
    </row>
    <row r="76" spans="1:17" ht="15.75" x14ac:dyDescent="0.25">
      <c r="A76" s="98" t="s">
        <v>85</v>
      </c>
      <c r="B76" s="99">
        <v>37804</v>
      </c>
      <c r="C76" s="99">
        <v>37973</v>
      </c>
      <c r="D76" s="90">
        <f t="shared" si="1"/>
        <v>169</v>
      </c>
      <c r="E76" s="91">
        <f t="shared" si="2"/>
        <v>265300</v>
      </c>
      <c r="F76" s="91">
        <f t="shared" si="3"/>
        <v>26530</v>
      </c>
      <c r="G76" s="91">
        <f t="shared" si="4"/>
        <v>291830</v>
      </c>
      <c r="H76" s="100">
        <v>1636</v>
      </c>
      <c r="I76" s="100">
        <v>1657</v>
      </c>
      <c r="J76" s="93">
        <f t="shared" si="0"/>
        <v>21</v>
      </c>
      <c r="K76" s="101">
        <f t="shared" si="5"/>
        <v>21</v>
      </c>
      <c r="L76" s="102">
        <f t="shared" si="6"/>
        <v>0</v>
      </c>
      <c r="M76" s="94">
        <f t="shared" si="7"/>
        <v>126000</v>
      </c>
      <c r="N76" s="96">
        <f t="shared" si="8"/>
        <v>417830</v>
      </c>
      <c r="O76" s="36">
        <v>2100</v>
      </c>
      <c r="P76" s="36">
        <v>21</v>
      </c>
      <c r="Q76" s="36">
        <v>20000</v>
      </c>
    </row>
    <row r="77" spans="1:17" ht="15.75" x14ac:dyDescent="0.25">
      <c r="A77" s="98" t="s">
        <v>86</v>
      </c>
      <c r="B77" s="99">
        <v>34458</v>
      </c>
      <c r="C77" s="99">
        <v>34586</v>
      </c>
      <c r="D77" s="90">
        <f t="shared" si="1"/>
        <v>128</v>
      </c>
      <c r="E77" s="91">
        <f t="shared" si="2"/>
        <v>199700</v>
      </c>
      <c r="F77" s="91">
        <f t="shared" si="3"/>
        <v>19970</v>
      </c>
      <c r="G77" s="91">
        <f t="shared" si="4"/>
        <v>219670</v>
      </c>
      <c r="H77" s="100">
        <v>1830</v>
      </c>
      <c r="I77" s="100">
        <v>1853</v>
      </c>
      <c r="J77" s="93">
        <f t="shared" si="0"/>
        <v>23</v>
      </c>
      <c r="K77" s="101">
        <f t="shared" si="5"/>
        <v>23</v>
      </c>
      <c r="L77" s="102">
        <f t="shared" si="6"/>
        <v>0</v>
      </c>
      <c r="M77" s="94">
        <f t="shared" si="7"/>
        <v>138000</v>
      </c>
      <c r="N77" s="96">
        <f t="shared" si="8"/>
        <v>357670</v>
      </c>
      <c r="O77" s="36">
        <v>2100</v>
      </c>
      <c r="P77" s="36">
        <v>36</v>
      </c>
      <c r="Q77" s="36">
        <v>45000</v>
      </c>
    </row>
    <row r="78" spans="1:17" ht="15.75" x14ac:dyDescent="0.25">
      <c r="A78" s="98" t="s">
        <v>87</v>
      </c>
      <c r="B78" s="99">
        <v>31898</v>
      </c>
      <c r="C78" s="99">
        <v>32036</v>
      </c>
      <c r="D78" s="90">
        <f t="shared" si="1"/>
        <v>138</v>
      </c>
      <c r="E78" s="91">
        <f t="shared" si="2"/>
        <v>215700</v>
      </c>
      <c r="F78" s="91">
        <f t="shared" si="3"/>
        <v>21570</v>
      </c>
      <c r="G78" s="91">
        <f t="shared" si="4"/>
        <v>237270</v>
      </c>
      <c r="H78" s="100">
        <v>67</v>
      </c>
      <c r="I78" s="100">
        <v>75</v>
      </c>
      <c r="J78" s="93">
        <f t="shared" si="0"/>
        <v>8</v>
      </c>
      <c r="K78" s="101">
        <f t="shared" si="5"/>
        <v>8</v>
      </c>
      <c r="L78" s="102">
        <f t="shared" si="6"/>
        <v>0</v>
      </c>
      <c r="M78" s="94">
        <f t="shared" si="7"/>
        <v>48000</v>
      </c>
      <c r="N78" s="96">
        <f t="shared" si="8"/>
        <v>285270</v>
      </c>
      <c r="O78" s="36">
        <v>2100</v>
      </c>
      <c r="P78" s="36">
        <v>28</v>
      </c>
      <c r="Q78" s="36">
        <v>25000</v>
      </c>
    </row>
    <row r="79" spans="1:17" ht="15.75" x14ac:dyDescent="0.25">
      <c r="A79" s="98" t="s">
        <v>88</v>
      </c>
      <c r="B79" s="99">
        <v>41333</v>
      </c>
      <c r="C79" s="99">
        <v>41496</v>
      </c>
      <c r="D79" s="90">
        <f t="shared" si="1"/>
        <v>163</v>
      </c>
      <c r="E79" s="91">
        <f t="shared" si="2"/>
        <v>255700</v>
      </c>
      <c r="F79" s="91">
        <f t="shared" si="3"/>
        <v>25570</v>
      </c>
      <c r="G79" s="91">
        <f t="shared" si="4"/>
        <v>281270</v>
      </c>
      <c r="H79" s="100">
        <v>2362</v>
      </c>
      <c r="I79" s="100">
        <v>2388</v>
      </c>
      <c r="J79" s="93">
        <f t="shared" ref="J79:J94" si="9">I79-H79</f>
        <v>26</v>
      </c>
      <c r="K79" s="101">
        <f t="shared" si="5"/>
        <v>26</v>
      </c>
      <c r="L79" s="102">
        <f t="shared" si="6"/>
        <v>0</v>
      </c>
      <c r="M79" s="94">
        <f t="shared" si="7"/>
        <v>156000</v>
      </c>
      <c r="N79" s="96">
        <f t="shared" si="8"/>
        <v>437270</v>
      </c>
      <c r="O79" s="36">
        <v>2100</v>
      </c>
      <c r="P79" s="36">
        <v>15</v>
      </c>
      <c r="Q79" s="36">
        <v>40000</v>
      </c>
    </row>
    <row r="80" spans="1:17" ht="15.75" x14ac:dyDescent="0.25">
      <c r="A80" s="98" t="s">
        <v>89</v>
      </c>
      <c r="B80" s="99">
        <v>33060</v>
      </c>
      <c r="C80" s="99">
        <v>33206</v>
      </c>
      <c r="D80" s="90">
        <f t="shared" ref="D80:D94" si="10">C80-B80</f>
        <v>146</v>
      </c>
      <c r="E80" s="91">
        <f t="shared" ref="E80:E94" si="11">ROUND(IF(D80&gt;800,(D80-800)*2701+2615*200+2340*200+1858*200+1600*100+100*1549,IF(D80&gt;600,(D80-600)*2615+200*2340+200*1858+100*1600+100*1549,IF(D80&gt;400,(D80-400)*2340+200*1858+100*1600+100*1549,IF(D80&gt;200,(D80-200)*1858+100*1600+100*1549,IF(D80&gt;100,(D80-100)*1600+100*1549,D80*1549))))),-1)</f>
        <v>228500</v>
      </c>
      <c r="F80" s="91">
        <f t="shared" ref="F80:F94" si="12">ROUND(E80*10%,-1)</f>
        <v>22850</v>
      </c>
      <c r="G80" s="91">
        <f t="shared" ref="G80:G94" si="13">E80+F80</f>
        <v>251350</v>
      </c>
      <c r="H80" s="100">
        <v>230</v>
      </c>
      <c r="I80" s="100">
        <v>273</v>
      </c>
      <c r="J80" s="93">
        <f t="shared" si="9"/>
        <v>43</v>
      </c>
      <c r="K80" s="101">
        <f t="shared" ref="K80:K94" si="14">IF(J80&lt;=32,J80,32)</f>
        <v>32</v>
      </c>
      <c r="L80" s="102">
        <f t="shared" ref="L80:L94" si="15">IF(J80&gt;32,J80-32,0)</f>
        <v>11</v>
      </c>
      <c r="M80" s="94">
        <f t="shared" ref="M80:M93" si="16">ROUND((K80*6000+L80*13000),-1)</f>
        <v>335000</v>
      </c>
      <c r="N80" s="96">
        <f t="shared" ref="N80:N93" si="17">ROUND(E80+F80+M80,-1)</f>
        <v>586350</v>
      </c>
      <c r="O80" s="36">
        <v>2100</v>
      </c>
      <c r="P80" s="36">
        <v>29</v>
      </c>
      <c r="Q80" s="36"/>
    </row>
    <row r="81" spans="1:18" ht="15.75" x14ac:dyDescent="0.25">
      <c r="A81" s="98" t="s">
        <v>90</v>
      </c>
      <c r="B81" s="99">
        <v>11805</v>
      </c>
      <c r="C81" s="99">
        <v>12050</v>
      </c>
      <c r="D81" s="90">
        <f t="shared" si="10"/>
        <v>245</v>
      </c>
      <c r="E81" s="91">
        <f t="shared" si="11"/>
        <v>398510</v>
      </c>
      <c r="F81" s="91">
        <f t="shared" si="12"/>
        <v>39850</v>
      </c>
      <c r="G81" s="91">
        <f t="shared" si="13"/>
        <v>438360</v>
      </c>
      <c r="H81" s="100">
        <v>89</v>
      </c>
      <c r="I81" s="100">
        <v>111</v>
      </c>
      <c r="J81" s="93">
        <f t="shared" si="9"/>
        <v>22</v>
      </c>
      <c r="K81" s="101">
        <f t="shared" si="14"/>
        <v>22</v>
      </c>
      <c r="L81" s="102">
        <f t="shared" si="15"/>
        <v>0</v>
      </c>
      <c r="M81" s="94">
        <f t="shared" si="16"/>
        <v>132000</v>
      </c>
      <c r="N81" s="96">
        <f t="shared" si="17"/>
        <v>570360</v>
      </c>
      <c r="O81" s="36">
        <v>2100</v>
      </c>
      <c r="P81" s="36">
        <v>17</v>
      </c>
      <c r="Q81" s="36"/>
    </row>
    <row r="82" spans="1:18" ht="15.75" x14ac:dyDescent="0.25">
      <c r="A82" s="98" t="s">
        <v>91</v>
      </c>
      <c r="B82" s="99">
        <v>40269</v>
      </c>
      <c r="C82" s="99">
        <v>40427</v>
      </c>
      <c r="D82" s="90">
        <f t="shared" si="10"/>
        <v>158</v>
      </c>
      <c r="E82" s="91">
        <f t="shared" si="11"/>
        <v>247700</v>
      </c>
      <c r="F82" s="91">
        <f t="shared" si="12"/>
        <v>24770</v>
      </c>
      <c r="G82" s="91">
        <f t="shared" si="13"/>
        <v>272470</v>
      </c>
      <c r="H82" s="100">
        <v>1880</v>
      </c>
      <c r="I82" s="100">
        <v>1899</v>
      </c>
      <c r="J82" s="93">
        <f t="shared" si="9"/>
        <v>19</v>
      </c>
      <c r="K82" s="101">
        <f t="shared" si="14"/>
        <v>19</v>
      </c>
      <c r="L82" s="102">
        <f t="shared" si="15"/>
        <v>0</v>
      </c>
      <c r="M82" s="94">
        <f t="shared" si="16"/>
        <v>114000</v>
      </c>
      <c r="N82" s="96">
        <f t="shared" si="17"/>
        <v>386470</v>
      </c>
      <c r="O82" s="36">
        <v>2100</v>
      </c>
      <c r="P82" s="36">
        <v>8</v>
      </c>
      <c r="Q82" s="36">
        <v>20000</v>
      </c>
    </row>
    <row r="83" spans="1:18" ht="15.75" x14ac:dyDescent="0.25">
      <c r="A83" s="98" t="s">
        <v>92</v>
      </c>
      <c r="B83" s="99">
        <v>34895</v>
      </c>
      <c r="C83" s="99">
        <v>35033</v>
      </c>
      <c r="D83" s="90">
        <f t="shared" si="10"/>
        <v>138</v>
      </c>
      <c r="E83" s="91">
        <f t="shared" si="11"/>
        <v>215700</v>
      </c>
      <c r="F83" s="91">
        <f t="shared" si="12"/>
        <v>21570</v>
      </c>
      <c r="G83" s="91">
        <f t="shared" si="13"/>
        <v>237270</v>
      </c>
      <c r="H83" s="100">
        <v>963</v>
      </c>
      <c r="I83" s="100">
        <v>982</v>
      </c>
      <c r="J83" s="93">
        <f t="shared" si="9"/>
        <v>19</v>
      </c>
      <c r="K83" s="101">
        <f t="shared" si="14"/>
        <v>19</v>
      </c>
      <c r="L83" s="102">
        <f t="shared" si="15"/>
        <v>0</v>
      </c>
      <c r="M83" s="94">
        <f t="shared" si="16"/>
        <v>114000</v>
      </c>
      <c r="N83" s="96">
        <f t="shared" si="17"/>
        <v>351270</v>
      </c>
      <c r="O83" s="36">
        <v>2100</v>
      </c>
      <c r="P83" s="36">
        <v>14</v>
      </c>
      <c r="Q83" s="36">
        <v>10000</v>
      </c>
    </row>
    <row r="84" spans="1:18" ht="15.75" x14ac:dyDescent="0.25">
      <c r="A84" s="98" t="s">
        <v>93</v>
      </c>
      <c r="B84" s="99">
        <v>35829</v>
      </c>
      <c r="C84" s="99">
        <v>36024</v>
      </c>
      <c r="D84" s="90">
        <f t="shared" si="10"/>
        <v>195</v>
      </c>
      <c r="E84" s="91">
        <f t="shared" si="11"/>
        <v>306900</v>
      </c>
      <c r="F84" s="91">
        <f t="shared" si="12"/>
        <v>30690</v>
      </c>
      <c r="G84" s="91">
        <f t="shared" si="13"/>
        <v>337590</v>
      </c>
      <c r="H84" s="100">
        <v>98</v>
      </c>
      <c r="I84" s="100">
        <v>120</v>
      </c>
      <c r="J84" s="93">
        <f t="shared" si="9"/>
        <v>22</v>
      </c>
      <c r="K84" s="101">
        <f t="shared" si="14"/>
        <v>22</v>
      </c>
      <c r="L84" s="102">
        <f t="shared" si="15"/>
        <v>0</v>
      </c>
      <c r="M84" s="94">
        <f t="shared" si="16"/>
        <v>132000</v>
      </c>
      <c r="N84" s="96">
        <f t="shared" si="17"/>
        <v>469590</v>
      </c>
      <c r="O84" s="36">
        <v>2100</v>
      </c>
      <c r="P84" s="36">
        <v>18</v>
      </c>
      <c r="Q84" s="36">
        <v>20000</v>
      </c>
    </row>
    <row r="85" spans="1:18" ht="15.75" x14ac:dyDescent="0.25">
      <c r="A85" s="98" t="s">
        <v>94</v>
      </c>
      <c r="B85" s="99">
        <v>38069</v>
      </c>
      <c r="C85" s="99">
        <v>38208</v>
      </c>
      <c r="D85" s="90">
        <f t="shared" si="10"/>
        <v>139</v>
      </c>
      <c r="E85" s="91">
        <f t="shared" si="11"/>
        <v>217300</v>
      </c>
      <c r="F85" s="91">
        <f t="shared" si="12"/>
        <v>21730</v>
      </c>
      <c r="G85" s="91">
        <f t="shared" si="13"/>
        <v>239030</v>
      </c>
      <c r="H85" s="100">
        <v>507</v>
      </c>
      <c r="I85" s="100">
        <v>532</v>
      </c>
      <c r="J85" s="93">
        <f t="shared" si="9"/>
        <v>25</v>
      </c>
      <c r="K85" s="101">
        <f t="shared" si="14"/>
        <v>25</v>
      </c>
      <c r="L85" s="102">
        <f t="shared" si="15"/>
        <v>0</v>
      </c>
      <c r="M85" s="94">
        <f t="shared" si="16"/>
        <v>150000</v>
      </c>
      <c r="N85" s="96">
        <f t="shared" si="17"/>
        <v>389030</v>
      </c>
      <c r="O85" s="36">
        <v>2100</v>
      </c>
      <c r="P85" s="36">
        <v>13</v>
      </c>
      <c r="Q85" s="36">
        <v>20000</v>
      </c>
    </row>
    <row r="86" spans="1:18" ht="15.75" x14ac:dyDescent="0.25">
      <c r="A86" s="98" t="s">
        <v>95</v>
      </c>
      <c r="B86" s="99">
        <v>36335</v>
      </c>
      <c r="C86" s="99">
        <v>36465</v>
      </c>
      <c r="D86" s="90">
        <f t="shared" si="10"/>
        <v>130</v>
      </c>
      <c r="E86" s="91">
        <f t="shared" si="11"/>
        <v>202900</v>
      </c>
      <c r="F86" s="91">
        <f t="shared" si="12"/>
        <v>20290</v>
      </c>
      <c r="G86" s="91">
        <f t="shared" si="13"/>
        <v>223190</v>
      </c>
      <c r="H86" s="100">
        <v>20</v>
      </c>
      <c r="I86" s="100">
        <v>41</v>
      </c>
      <c r="J86" s="93">
        <v>20</v>
      </c>
      <c r="K86" s="101">
        <f t="shared" si="14"/>
        <v>20</v>
      </c>
      <c r="L86" s="102">
        <f t="shared" si="15"/>
        <v>0</v>
      </c>
      <c r="M86" s="94">
        <f t="shared" si="16"/>
        <v>120000</v>
      </c>
      <c r="N86" s="96">
        <f t="shared" si="17"/>
        <v>343190</v>
      </c>
      <c r="O86" s="36">
        <v>2100</v>
      </c>
      <c r="P86" s="36">
        <v>4</v>
      </c>
      <c r="Q86" s="36">
        <v>10000</v>
      </c>
    </row>
    <row r="87" spans="1:18" ht="15.75" x14ac:dyDescent="0.25">
      <c r="A87" s="98" t="s">
        <v>96</v>
      </c>
      <c r="B87" s="99">
        <v>2122</v>
      </c>
      <c r="C87" s="99">
        <v>2307</v>
      </c>
      <c r="D87" s="90">
        <f t="shared" si="10"/>
        <v>185</v>
      </c>
      <c r="E87" s="91">
        <f t="shared" si="11"/>
        <v>290900</v>
      </c>
      <c r="F87" s="91">
        <f t="shared" si="12"/>
        <v>29090</v>
      </c>
      <c r="G87" s="91">
        <f t="shared" si="13"/>
        <v>319990</v>
      </c>
      <c r="H87" s="100">
        <v>2456</v>
      </c>
      <c r="I87" s="100">
        <v>2475</v>
      </c>
      <c r="J87" s="93">
        <f t="shared" si="9"/>
        <v>19</v>
      </c>
      <c r="K87" s="101">
        <f t="shared" si="14"/>
        <v>19</v>
      </c>
      <c r="L87" s="102">
        <f t="shared" si="15"/>
        <v>0</v>
      </c>
      <c r="M87" s="94">
        <f t="shared" si="16"/>
        <v>114000</v>
      </c>
      <c r="N87" s="96">
        <f t="shared" si="17"/>
        <v>433990</v>
      </c>
      <c r="O87" s="36">
        <v>2100</v>
      </c>
      <c r="P87" s="36">
        <v>4</v>
      </c>
      <c r="Q87" s="36">
        <v>10000</v>
      </c>
    </row>
    <row r="88" spans="1:18" ht="15.75" x14ac:dyDescent="0.25">
      <c r="A88" s="88" t="s">
        <v>97</v>
      </c>
      <c r="B88" s="115">
        <v>37237</v>
      </c>
      <c r="C88" s="115">
        <v>37426</v>
      </c>
      <c r="D88" s="90">
        <f t="shared" si="10"/>
        <v>189</v>
      </c>
      <c r="E88" s="91">
        <f t="shared" si="11"/>
        <v>297300</v>
      </c>
      <c r="F88" s="91">
        <f t="shared" si="12"/>
        <v>29730</v>
      </c>
      <c r="G88" s="91">
        <f t="shared" si="13"/>
        <v>327030</v>
      </c>
      <c r="H88" s="100">
        <v>67</v>
      </c>
      <c r="I88" s="100">
        <v>85</v>
      </c>
      <c r="J88" s="93">
        <f t="shared" si="9"/>
        <v>18</v>
      </c>
      <c r="K88" s="101">
        <f t="shared" si="14"/>
        <v>18</v>
      </c>
      <c r="L88" s="102">
        <f t="shared" si="15"/>
        <v>0</v>
      </c>
      <c r="M88" s="94">
        <f t="shared" si="16"/>
        <v>108000</v>
      </c>
      <c r="N88" s="96">
        <f t="shared" si="17"/>
        <v>435030</v>
      </c>
      <c r="O88" s="36">
        <v>2100</v>
      </c>
      <c r="P88" s="36">
        <v>40</v>
      </c>
      <c r="Q88" s="36">
        <v>20000</v>
      </c>
    </row>
    <row r="89" spans="1:18" ht="15.75" x14ac:dyDescent="0.25">
      <c r="A89" s="88" t="s">
        <v>98</v>
      </c>
      <c r="B89" s="115">
        <v>37504</v>
      </c>
      <c r="C89" s="115">
        <v>37685</v>
      </c>
      <c r="D89" s="90">
        <f t="shared" si="10"/>
        <v>181</v>
      </c>
      <c r="E89" s="91">
        <f t="shared" si="11"/>
        <v>284500</v>
      </c>
      <c r="F89" s="91">
        <f t="shared" si="12"/>
        <v>28450</v>
      </c>
      <c r="G89" s="91">
        <f t="shared" si="13"/>
        <v>312950</v>
      </c>
      <c r="H89" s="116">
        <v>599</v>
      </c>
      <c r="I89" s="116">
        <v>623</v>
      </c>
      <c r="J89" s="93">
        <f t="shared" si="9"/>
        <v>24</v>
      </c>
      <c r="K89" s="101">
        <f t="shared" si="14"/>
        <v>24</v>
      </c>
      <c r="L89" s="102">
        <f t="shared" si="15"/>
        <v>0</v>
      </c>
      <c r="M89" s="94">
        <f t="shared" si="16"/>
        <v>144000</v>
      </c>
      <c r="N89" s="96">
        <f t="shared" si="17"/>
        <v>456950</v>
      </c>
      <c r="O89" s="36">
        <v>2100</v>
      </c>
      <c r="P89" s="36">
        <v>16</v>
      </c>
      <c r="Q89" s="36">
        <v>25000</v>
      </c>
    </row>
    <row r="90" spans="1:18" ht="15.75" x14ac:dyDescent="0.25">
      <c r="A90" s="88" t="s">
        <v>99</v>
      </c>
      <c r="B90" s="115">
        <v>37750</v>
      </c>
      <c r="C90" s="115">
        <v>37951</v>
      </c>
      <c r="D90" s="90">
        <f t="shared" si="10"/>
        <v>201</v>
      </c>
      <c r="E90" s="91">
        <f t="shared" si="11"/>
        <v>316760</v>
      </c>
      <c r="F90" s="91">
        <f t="shared" si="12"/>
        <v>31680</v>
      </c>
      <c r="G90" s="91">
        <f t="shared" si="13"/>
        <v>348440</v>
      </c>
      <c r="H90" s="116">
        <v>2252</v>
      </c>
      <c r="I90" s="116">
        <v>2283</v>
      </c>
      <c r="J90" s="93">
        <f t="shared" si="9"/>
        <v>31</v>
      </c>
      <c r="K90" s="101">
        <f>IF(J90&lt;=32,J90,32)</f>
        <v>31</v>
      </c>
      <c r="L90" s="102">
        <f t="shared" si="15"/>
        <v>0</v>
      </c>
      <c r="M90" s="94">
        <f t="shared" si="16"/>
        <v>186000</v>
      </c>
      <c r="N90" s="96">
        <f t="shared" si="17"/>
        <v>534440</v>
      </c>
      <c r="O90" s="36">
        <v>2100</v>
      </c>
      <c r="P90" s="36">
        <v>3</v>
      </c>
      <c r="Q90" s="36">
        <v>50000</v>
      </c>
    </row>
    <row r="91" spans="1:18" ht="15.75" x14ac:dyDescent="0.25">
      <c r="A91" s="88" t="s">
        <v>100</v>
      </c>
      <c r="B91" s="115">
        <v>30307</v>
      </c>
      <c r="C91" s="115">
        <v>30485</v>
      </c>
      <c r="D91" s="90">
        <f t="shared" si="10"/>
        <v>178</v>
      </c>
      <c r="E91" s="91">
        <f t="shared" si="11"/>
        <v>279700</v>
      </c>
      <c r="F91" s="91">
        <f t="shared" si="12"/>
        <v>27970</v>
      </c>
      <c r="G91" s="91">
        <f t="shared" si="13"/>
        <v>307670</v>
      </c>
      <c r="H91" s="100">
        <v>1377</v>
      </c>
      <c r="I91" s="100">
        <v>1403</v>
      </c>
      <c r="J91" s="93">
        <f t="shared" si="9"/>
        <v>26</v>
      </c>
      <c r="K91" s="101">
        <f t="shared" si="14"/>
        <v>26</v>
      </c>
      <c r="L91" s="102">
        <f t="shared" si="15"/>
        <v>0</v>
      </c>
      <c r="M91" s="94">
        <f t="shared" si="16"/>
        <v>156000</v>
      </c>
      <c r="N91" s="96">
        <f t="shared" si="17"/>
        <v>463670</v>
      </c>
      <c r="O91" s="36">
        <v>2100</v>
      </c>
      <c r="P91" s="36">
        <v>26</v>
      </c>
      <c r="Q91" s="36">
        <v>10000</v>
      </c>
    </row>
    <row r="92" spans="1:18" ht="15.75" x14ac:dyDescent="0.25">
      <c r="A92" s="88" t="s">
        <v>101</v>
      </c>
      <c r="B92" s="115">
        <v>37324</v>
      </c>
      <c r="C92" s="115">
        <v>37488</v>
      </c>
      <c r="D92" s="90">
        <f t="shared" si="10"/>
        <v>164</v>
      </c>
      <c r="E92" s="91">
        <f t="shared" si="11"/>
        <v>257300</v>
      </c>
      <c r="F92" s="91">
        <f t="shared" si="12"/>
        <v>25730</v>
      </c>
      <c r="G92" s="91">
        <f t="shared" si="13"/>
        <v>283030</v>
      </c>
      <c r="H92" s="116">
        <v>7177</v>
      </c>
      <c r="I92" s="116">
        <v>7214</v>
      </c>
      <c r="J92" s="93">
        <f t="shared" si="9"/>
        <v>37</v>
      </c>
      <c r="K92" s="101">
        <f t="shared" si="14"/>
        <v>32</v>
      </c>
      <c r="L92" s="102">
        <f t="shared" si="15"/>
        <v>5</v>
      </c>
      <c r="M92" s="94">
        <f t="shared" si="16"/>
        <v>257000</v>
      </c>
      <c r="N92" s="96">
        <f t="shared" si="17"/>
        <v>540030</v>
      </c>
      <c r="O92" s="36">
        <v>2100</v>
      </c>
      <c r="P92" s="36">
        <v>19</v>
      </c>
      <c r="Q92" s="36"/>
    </row>
    <row r="93" spans="1:18" ht="15.75" x14ac:dyDescent="0.25">
      <c r="A93" s="88" t="s">
        <v>102</v>
      </c>
      <c r="B93" s="115">
        <v>29539</v>
      </c>
      <c r="C93" s="115">
        <v>29692</v>
      </c>
      <c r="D93" s="90">
        <f t="shared" si="10"/>
        <v>153</v>
      </c>
      <c r="E93" s="91">
        <f t="shared" si="11"/>
        <v>239700</v>
      </c>
      <c r="F93" s="91">
        <f t="shared" si="12"/>
        <v>23970</v>
      </c>
      <c r="G93" s="91">
        <f t="shared" si="13"/>
        <v>263670</v>
      </c>
      <c r="H93" s="116">
        <v>353</v>
      </c>
      <c r="I93" s="116">
        <v>381</v>
      </c>
      <c r="J93" s="93">
        <f t="shared" si="9"/>
        <v>28</v>
      </c>
      <c r="K93" s="101">
        <f t="shared" si="14"/>
        <v>28</v>
      </c>
      <c r="L93" s="102">
        <f t="shared" si="15"/>
        <v>0</v>
      </c>
      <c r="M93" s="94">
        <f t="shared" si="16"/>
        <v>168000</v>
      </c>
      <c r="N93" s="96">
        <f t="shared" si="17"/>
        <v>431670</v>
      </c>
      <c r="O93" s="36">
        <v>2100</v>
      </c>
      <c r="P93" s="36">
        <v>20</v>
      </c>
      <c r="Q93" s="36"/>
    </row>
    <row r="94" spans="1:18" ht="15.75" x14ac:dyDescent="0.25">
      <c r="A94" s="88" t="s">
        <v>103</v>
      </c>
      <c r="B94" s="89">
        <v>33141</v>
      </c>
      <c r="C94" s="89">
        <v>33319</v>
      </c>
      <c r="D94" s="90">
        <f t="shared" si="10"/>
        <v>178</v>
      </c>
      <c r="E94" s="91">
        <f t="shared" si="11"/>
        <v>279700</v>
      </c>
      <c r="F94" s="91">
        <f t="shared" si="12"/>
        <v>27970</v>
      </c>
      <c r="G94" s="91">
        <f t="shared" si="13"/>
        <v>307670</v>
      </c>
      <c r="H94" s="97">
        <v>4037</v>
      </c>
      <c r="I94" s="97">
        <v>4066</v>
      </c>
      <c r="J94" s="93">
        <f t="shared" si="9"/>
        <v>29</v>
      </c>
      <c r="K94" s="94">
        <f t="shared" si="14"/>
        <v>29</v>
      </c>
      <c r="L94" s="95">
        <f t="shared" si="15"/>
        <v>0</v>
      </c>
      <c r="M94" s="94">
        <f>ROUND((K94*6000+L94*13000),-1)</f>
        <v>174000</v>
      </c>
      <c r="N94" s="96">
        <f>ROUND(E94+F94+M94,-1)</f>
        <v>481670</v>
      </c>
      <c r="O94" s="35">
        <v>2100</v>
      </c>
      <c r="P94" s="35">
        <v>51</v>
      </c>
      <c r="Q94" s="35">
        <v>10000</v>
      </c>
    </row>
    <row r="95" spans="1:18" ht="19.5" x14ac:dyDescent="0.2">
      <c r="A95" s="38"/>
      <c r="B95" s="39"/>
      <c r="C95" s="39"/>
      <c r="D95" s="40"/>
      <c r="E95" s="39"/>
      <c r="F95" s="39"/>
      <c r="G95" s="39"/>
      <c r="H95" s="39"/>
      <c r="I95" s="39"/>
      <c r="J95" s="40"/>
      <c r="K95" s="40"/>
      <c r="L95" s="39"/>
      <c r="M95" s="41"/>
      <c r="N95" s="55"/>
      <c r="O95" s="60"/>
      <c r="P95" s="60"/>
      <c r="Q95" s="60"/>
    </row>
    <row r="96" spans="1:18" ht="18.75" x14ac:dyDescent="0.3">
      <c r="A96" s="20"/>
      <c r="B96" s="42"/>
      <c r="C96" s="42"/>
      <c r="D96" s="3"/>
      <c r="E96" s="43"/>
      <c r="F96" s="20"/>
      <c r="G96" s="20"/>
      <c r="H96" s="42"/>
      <c r="I96" s="59"/>
      <c r="J96" s="67"/>
      <c r="K96" s="67"/>
      <c r="L96" s="66"/>
      <c r="M96" s="66"/>
      <c r="N96" s="58"/>
      <c r="O96" s="66"/>
      <c r="P96" s="66"/>
      <c r="Q96" s="66"/>
      <c r="R96" s="62"/>
    </row>
    <row r="97" spans="1:17" ht="18.75" x14ac:dyDescent="0.3">
      <c r="A97" s="42"/>
      <c r="B97" s="77"/>
      <c r="C97" s="77"/>
      <c r="D97" s="77"/>
      <c r="E97" s="44"/>
      <c r="F97" s="45"/>
      <c r="G97" s="45"/>
      <c r="H97" s="45"/>
      <c r="I97" s="45"/>
      <c r="J97" s="46"/>
      <c r="K97" s="47"/>
      <c r="L97" s="44"/>
      <c r="M97" s="44"/>
      <c r="N97" s="44"/>
      <c r="O97" s="44"/>
      <c r="P97" s="44"/>
      <c r="Q97" s="44"/>
    </row>
    <row r="98" spans="1:17" ht="18.75" x14ac:dyDescent="0.3">
      <c r="A98" s="63"/>
      <c r="B98" s="14"/>
      <c r="C98" s="42"/>
      <c r="D98" s="5"/>
      <c r="E98" s="63"/>
      <c r="F98" s="68"/>
      <c r="G98" s="68"/>
      <c r="H98" s="14"/>
      <c r="I98" s="48"/>
      <c r="J98" s="78"/>
      <c r="K98" s="78"/>
      <c r="L98" s="49"/>
      <c r="M98" s="63"/>
      <c r="N98" s="56"/>
      <c r="O98" s="63"/>
      <c r="P98" s="63"/>
      <c r="Q98" s="63"/>
    </row>
    <row r="99" spans="1:17" ht="18.75" x14ac:dyDescent="0.3">
      <c r="A99" s="63"/>
      <c r="B99" s="14"/>
      <c r="C99" s="42"/>
      <c r="D99" s="5"/>
      <c r="E99" s="68"/>
      <c r="F99" s="68"/>
      <c r="G99" s="68"/>
      <c r="H99" s="50"/>
      <c r="I99" s="50"/>
      <c r="J99" s="78"/>
      <c r="K99" s="78"/>
      <c r="L99" s="68"/>
      <c r="M99" s="63"/>
      <c r="N99" s="56"/>
      <c r="O99" s="63"/>
      <c r="P99" s="63"/>
      <c r="Q99" s="63"/>
    </row>
    <row r="100" spans="1:17" x14ac:dyDescent="0.2">
      <c r="L100" s="62"/>
    </row>
    <row r="103" spans="1:17" x14ac:dyDescent="0.2">
      <c r="H103" s="62"/>
    </row>
  </sheetData>
  <sheetProtection password="DC9E" sheet="1" objects="1" scenarios="1"/>
  <mergeCells count="15">
    <mergeCell ref="A9:N9"/>
    <mergeCell ref="A1:F1"/>
    <mergeCell ref="A2:F2"/>
    <mergeCell ref="A3:Q3"/>
    <mergeCell ref="A4:Q4"/>
    <mergeCell ref="A6:D6"/>
    <mergeCell ref="A10:N10"/>
    <mergeCell ref="A11:N11"/>
    <mergeCell ref="A13:A14"/>
    <mergeCell ref="B13:G13"/>
    <mergeCell ref="H13:M13"/>
    <mergeCell ref="N13:N14"/>
    <mergeCell ref="B97:D97"/>
    <mergeCell ref="J98:K98"/>
    <mergeCell ref="J99:K9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tháng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HOE-KTX</dc:creator>
  <cp:lastModifiedBy>Nga-KTX</cp:lastModifiedBy>
  <cp:lastPrinted>2018-04-02T01:50:32Z</cp:lastPrinted>
  <dcterms:created xsi:type="dcterms:W3CDTF">2017-02-07T03:17:48Z</dcterms:created>
  <dcterms:modified xsi:type="dcterms:W3CDTF">2018-04-27T08:40:06Z</dcterms:modified>
</cp:coreProperties>
</file>